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codeName="ThisWorkbook"/>
  <xr:revisionPtr revIDLastSave="0" documentId="13_ncr:1_{B0A66C5F-7C61-469E-A5AD-6897EC682A4F}" xr6:coauthVersionLast="47" xr6:coauthVersionMax="47" xr10:uidLastSave="{00000000-0000-0000-0000-000000000000}"/>
  <bookViews>
    <workbookView xWindow="-120" yWindow="-120" windowWidth="29040" windowHeight="15720" tabRatio="890" xr2:uid="{00000000-000D-0000-FFFF-FFFF00000000}"/>
  </bookViews>
  <sheets>
    <sheet name="入力シート" sheetId="23" r:id="rId1"/>
    <sheet name="電力需給契約申込書" sheetId="20" r:id="rId2"/>
    <sheet name="入力シート(入力例)" sheetId="27" r:id="rId3"/>
    <sheet name="業種・用途一覧" sheetId="26" r:id="rId4"/>
  </sheets>
  <externalReferences>
    <externalReference r:id="rId5"/>
    <externalReference r:id="rId6"/>
  </externalReferences>
  <definedNames>
    <definedName name="Data">'[1]別紙(連記式)'!$A$6:$BN$35</definedName>
    <definedName name="HTML_CodePage" hidden="1">932</definedName>
    <definedName name="HTML_CON" localSheetId="3" hidden="1">{"'（４）'!$A$1:$I$53"}</definedName>
    <definedName name="HTML_CON" hidden="1">{"'（４）'!$A$1:$I$53"}</definedName>
    <definedName name="HTML_Control" localSheetId="3" hidden="1">{"'（４）'!$A$1:$I$53"}</definedName>
    <definedName name="HTML_Control" hidden="1">{"'（４）'!$A$1:$I$53"}</definedName>
    <definedName name="HTML_Description" hidden="1">""</definedName>
    <definedName name="HTML_Email" hidden="1">""</definedName>
    <definedName name="HTML_Header" hidden="1">"（４）"</definedName>
    <definedName name="HTML_LastUpdate" hidden="1">"99/07/01"</definedName>
    <definedName name="HTML_LineAfter" hidden="1">FALSE</definedName>
    <definedName name="HTML_LineBefore" hidden="1">FALSE</definedName>
    <definedName name="HTML_Name" hidden="1">"九電原子力PJ"</definedName>
    <definedName name="HTML_OBDlg2" hidden="1">TRUE</definedName>
    <definedName name="HTML_OBDlg4" hidden="1">TRUE</definedName>
    <definedName name="HTML_OS" hidden="1">0</definedName>
    <definedName name="HTML_PathFile" hidden="1">"F:\ドキュメント\４：基準・規定\0037-4-0052：採番台帳\MyHTML.htm"</definedName>
    <definedName name="HTML_Title" hidden="1">"ﾄﾞｷｭﾒﾝﾄ採番台帳qq"</definedName>
    <definedName name="_xlnm.Print_Area" localSheetId="3">業種・用途一覧!$A$1:$G$18</definedName>
    <definedName name="_xlnm.Print_Area" localSheetId="1">電力需給契約申込書!$A$1:$AJ$49</definedName>
    <definedName name="_xlnm.Print_Area" localSheetId="0">入力シート!$A$1:$R$55</definedName>
    <definedName name="_xlnm.Print_Area" localSheetId="2">'入力シート(入力例)'!$A$1:$R$55</definedName>
    <definedName name="usernameTF">"usernameTF"</definedName>
    <definedName name="業種名称">'[2]（選択肢・業種名称）'!$B$4:$B$91</definedName>
    <definedName name="四電op_DB設計_属性情報_List" localSheetId="3">#REF!</definedName>
    <definedName name="四電op_DB設計_属性情報_List">#REF!</definedName>
    <definedName name="集約需要家ID" localSheetId="3">#REF!</definedName>
    <definedName name="集約需要家I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4" i="20" l="1"/>
  <c r="H19" i="20"/>
  <c r="H47" i="20" l="1"/>
  <c r="L25" i="20"/>
  <c r="H35" i="20"/>
  <c r="W35" i="20"/>
  <c r="H29" i="20"/>
  <c r="H15" i="20"/>
  <c r="Y25" i="20"/>
  <c r="V25" i="20"/>
  <c r="S25" i="20"/>
  <c r="O25" i="20"/>
  <c r="O24" i="20"/>
  <c r="L24" i="20"/>
  <c r="I24" i="20"/>
  <c r="I25" i="20"/>
  <c r="G63" i="27" l="1"/>
  <c r="AH60" i="27"/>
  <c r="AI52" i="27"/>
  <c r="AI51" i="27"/>
  <c r="K49" i="27"/>
  <c r="K48" i="27"/>
  <c r="K47" i="27"/>
  <c r="K46" i="27"/>
  <c r="L44" i="27"/>
  <c r="K44" i="27"/>
  <c r="L43" i="27"/>
  <c r="K43" i="27"/>
  <c r="K42" i="27"/>
  <c r="K41" i="27"/>
  <c r="K35" i="27"/>
  <c r="K34" i="27"/>
  <c r="AJ33" i="27"/>
  <c r="AI33" i="27"/>
  <c r="AJ32" i="27"/>
  <c r="AI32" i="27"/>
  <c r="AJ31" i="27"/>
  <c r="L30" i="27" s="1"/>
  <c r="AI31" i="27"/>
  <c r="L31" i="27"/>
  <c r="AJ30" i="27"/>
  <c r="K31" i="27" s="1"/>
  <c r="K29" i="27"/>
  <c r="K28" i="27"/>
  <c r="K23" i="27"/>
  <c r="K22" i="27"/>
  <c r="K21" i="27"/>
  <c r="K19" i="27"/>
  <c r="K18" i="27"/>
  <c r="K17" i="27"/>
  <c r="K16" i="27"/>
  <c r="K15" i="27"/>
  <c r="K14" i="27"/>
  <c r="K13" i="27"/>
  <c r="K48" i="23"/>
  <c r="L44" i="23"/>
  <c r="K44" i="23" s="1"/>
  <c r="L43" i="23"/>
  <c r="K43" i="23" s="1"/>
  <c r="D8" i="27" l="1"/>
  <c r="K32" i="27"/>
  <c r="L32" i="27"/>
  <c r="K33" i="27"/>
  <c r="K30" i="27"/>
  <c r="D54" i="27" s="1"/>
  <c r="L33" i="27"/>
  <c r="AI1" i="20" l="1"/>
  <c r="K13" i="23"/>
  <c r="AJ31" i="23"/>
  <c r="AJ32" i="23"/>
  <c r="AJ33" i="23"/>
  <c r="AJ30" i="23"/>
  <c r="L22" i="20"/>
  <c r="AA22" i="20"/>
  <c r="T22" i="20"/>
  <c r="H22" i="20"/>
  <c r="AI33" i="23"/>
  <c r="AB22" i="20" s="1"/>
  <c r="AI32" i="23"/>
  <c r="AI31" i="23"/>
  <c r="M22" i="20" s="1"/>
  <c r="K33" i="23" l="1"/>
  <c r="K32" i="23"/>
  <c r="K31" i="23"/>
  <c r="K30" i="23"/>
  <c r="L33" i="23"/>
  <c r="L32" i="23"/>
  <c r="L31" i="23"/>
  <c r="L30" i="23"/>
  <c r="Q14" i="20" l="1"/>
  <c r="Q18" i="20"/>
  <c r="P27" i="20"/>
  <c r="P28" i="20"/>
  <c r="P32" i="20"/>
  <c r="AD18" i="20"/>
  <c r="AC18" i="20"/>
  <c r="AB18" i="20"/>
  <c r="AA18" i="20"/>
  <c r="Y18" i="20"/>
  <c r="X18" i="20"/>
  <c r="W18" i="20"/>
  <c r="V18" i="20"/>
  <c r="T18" i="20"/>
  <c r="S18" i="20"/>
  <c r="R18" i="20"/>
  <c r="O18" i="20"/>
  <c r="N18" i="20"/>
  <c r="M18" i="20"/>
  <c r="M23" i="20"/>
  <c r="AG1" i="20" l="1"/>
  <c r="AC1" i="20"/>
  <c r="Z27" i="20" l="1"/>
  <c r="H27" i="20"/>
  <c r="K34" i="23" l="1"/>
  <c r="AE15" i="20" l="1"/>
  <c r="AA15" i="20"/>
  <c r="W15" i="20"/>
  <c r="T24" i="20" l="1"/>
  <c r="A24" i="20"/>
  <c r="U14" i="20"/>
  <c r="AC38" i="20" l="1"/>
  <c r="AH60" i="23" l="1"/>
  <c r="H49" i="20" s="1"/>
  <c r="A47" i="20"/>
  <c r="M14" i="20"/>
  <c r="H14" i="20"/>
  <c r="H28" i="20"/>
  <c r="Z28" i="20"/>
  <c r="V28" i="20"/>
  <c r="AE29" i="20"/>
  <c r="AA29" i="20"/>
  <c r="W29" i="20"/>
  <c r="H30" i="20"/>
  <c r="K49" i="23" l="1"/>
  <c r="K47" i="23"/>
  <c r="K46" i="23"/>
  <c r="K42" i="23"/>
  <c r="K41" i="23"/>
  <c r="K35" i="23"/>
  <c r="K29" i="23"/>
  <c r="K28" i="23"/>
  <c r="K23" i="23"/>
  <c r="K22" i="23"/>
  <c r="K21" i="23"/>
  <c r="K19" i="23"/>
  <c r="K18" i="23"/>
  <c r="K17" i="23"/>
  <c r="K16" i="23"/>
  <c r="K15" i="23"/>
  <c r="K14" i="23"/>
  <c r="AI51" i="23"/>
  <c r="J35" i="20" s="1"/>
  <c r="H33" i="20"/>
  <c r="AI52" i="23"/>
  <c r="Y35" i="20" s="1"/>
  <c r="D54" i="23" l="1"/>
  <c r="D8" i="23"/>
  <c r="T32" i="20"/>
  <c r="M32" i="20"/>
  <c r="AB32" i="20"/>
  <c r="AB31" i="20"/>
  <c r="M31" i="20"/>
  <c r="H21" i="20"/>
  <c r="H20" i="20"/>
  <c r="H16" i="20"/>
  <c r="Y10" i="20"/>
  <c r="AG9" i="20"/>
  <c r="AC9" i="20"/>
  <c r="Y9" i="20"/>
  <c r="T8" i="20"/>
  <c r="T7" i="20"/>
  <c r="T6" i="20"/>
  <c r="T5" i="20"/>
  <c r="AG26" i="20" l="1"/>
  <c r="W26" i="20"/>
  <c r="M26" i="20"/>
  <c r="AA19" i="20"/>
</calcChain>
</file>

<file path=xl/sharedStrings.xml><?xml version="1.0" encoding="utf-8"?>
<sst xmlns="http://schemas.openxmlformats.org/spreadsheetml/2006/main" count="517" uniqueCount="281">
  <si>
    <t>年</t>
    <rPh sb="0" eb="1">
      <t>ネン</t>
    </rPh>
    <phoneticPr fontId="1"/>
  </si>
  <si>
    <t>業種・用途</t>
    <rPh sb="0" eb="2">
      <t>ギョウシュ</t>
    </rPh>
    <rPh sb="3" eb="5">
      <t>ヨウト</t>
    </rPh>
    <phoneticPr fontId="1"/>
  </si>
  <si>
    <t>新設</t>
    <rPh sb="0" eb="2">
      <t>シンセツ</t>
    </rPh>
    <phoneticPr fontId="1"/>
  </si>
  <si>
    <t>供給地点特定番号</t>
    <rPh sb="0" eb="2">
      <t>キョウキュウ</t>
    </rPh>
    <rPh sb="2" eb="4">
      <t>チテン</t>
    </rPh>
    <rPh sb="4" eb="6">
      <t>トクテイ</t>
    </rPh>
    <rPh sb="6" eb="8">
      <t>バンゴウ</t>
    </rPh>
    <phoneticPr fontId="1"/>
  </si>
  <si>
    <t>業 種  ・ 用 途</t>
    <rPh sb="0" eb="1">
      <t>ギョウ</t>
    </rPh>
    <rPh sb="2" eb="3">
      <t>シュ</t>
    </rPh>
    <rPh sb="7" eb="8">
      <t>ヨウ</t>
    </rPh>
    <rPh sb="9" eb="10">
      <t>ト</t>
    </rPh>
    <phoneticPr fontId="1"/>
  </si>
  <si>
    <t>異 動 前 ｋＷ</t>
    <rPh sb="0" eb="1">
      <t>イ</t>
    </rPh>
    <rPh sb="2" eb="3">
      <t>ドウ</t>
    </rPh>
    <rPh sb="4" eb="5">
      <t>マエ</t>
    </rPh>
    <phoneticPr fontId="1"/>
  </si>
  <si>
    <t>異 動 後 ｋＷ</t>
    <rPh sb="0" eb="1">
      <t>イ</t>
    </rPh>
    <rPh sb="2" eb="3">
      <t>ドウ</t>
    </rPh>
    <rPh sb="4" eb="5">
      <t>ゴ</t>
    </rPh>
    <phoneticPr fontId="1"/>
  </si>
  <si>
    <t>承諾する</t>
    <rPh sb="0" eb="2">
      <t>ショウダク</t>
    </rPh>
    <phoneticPr fontId="1"/>
  </si>
  <si>
    <t>直接入力</t>
    <rPh sb="0" eb="2">
      <t>チョクセツ</t>
    </rPh>
    <rPh sb="2" eb="4">
      <t>ニュウリョク</t>
    </rPh>
    <phoneticPr fontId="4"/>
  </si>
  <si>
    <t>お申込み内容</t>
    <rPh sb="1" eb="3">
      <t>モウシコ</t>
    </rPh>
    <rPh sb="4" eb="6">
      <t>ナイヨウ</t>
    </rPh>
    <phoneticPr fontId="4"/>
  </si>
  <si>
    <t>お支払方法</t>
    <rPh sb="1" eb="3">
      <t>シハラ</t>
    </rPh>
    <rPh sb="3" eb="5">
      <t>ホウホウ</t>
    </rPh>
    <phoneticPr fontId="4"/>
  </si>
  <si>
    <t>契約使用期間</t>
    <rPh sb="0" eb="6">
      <t>ケイヤクシヨウキカン</t>
    </rPh>
    <phoneticPr fontId="1"/>
  </si>
  <si>
    <t>○</t>
    <phoneticPr fontId="1"/>
  </si>
  <si>
    <t>郵便番号</t>
    <rPh sb="0" eb="4">
      <t>ユウビンバンゴウ</t>
    </rPh>
    <phoneticPr fontId="4"/>
  </si>
  <si>
    <t>住所</t>
    <rPh sb="0" eb="2">
      <t>ジュウショ</t>
    </rPh>
    <phoneticPr fontId="4"/>
  </si>
  <si>
    <t>契約種別</t>
    <rPh sb="0" eb="2">
      <t>ケイヤク</t>
    </rPh>
    <rPh sb="2" eb="4">
      <t>シュベツ</t>
    </rPh>
    <phoneticPr fontId="4"/>
  </si>
  <si>
    <t>増 減 ｋＷ</t>
    <rPh sb="0" eb="1">
      <t>ゾウ</t>
    </rPh>
    <rPh sb="2" eb="3">
      <t>ゲン</t>
    </rPh>
    <phoneticPr fontId="1"/>
  </si>
  <si>
    <t>(電話番号)</t>
  </si>
  <si>
    <t>(メールアドレス)</t>
  </si>
  <si>
    <t>申込書作成日</t>
    <rPh sb="0" eb="3">
      <t>モウシコミショ</t>
    </rPh>
    <rPh sb="3" eb="6">
      <t>サクセイビ</t>
    </rPh>
    <phoneticPr fontId="4"/>
  </si>
  <si>
    <t>代表者</t>
    <rPh sb="0" eb="3">
      <t>ダイヒョウシャ</t>
    </rPh>
    <phoneticPr fontId="1"/>
  </si>
  <si>
    <t>(メールアドレス)</t>
    <phoneticPr fontId="1"/>
  </si>
  <si>
    <t>(会社名)</t>
    <rPh sb="1" eb="4">
      <t>カイシャメイ</t>
    </rPh>
    <phoneticPr fontId="1"/>
  </si>
  <si>
    <t>(担当者)</t>
    <rPh sb="1" eb="4">
      <t>タントウシャ</t>
    </rPh>
    <phoneticPr fontId="1"/>
  </si>
  <si>
    <t>-</t>
    <phoneticPr fontId="1"/>
  </si>
  <si>
    <t>（電話番号)</t>
    <rPh sb="1" eb="3">
      <t>デンワ</t>
    </rPh>
    <rPh sb="3" eb="5">
      <t>バンゴウ</t>
    </rPh>
    <phoneticPr fontId="1"/>
  </si>
  <si>
    <t>異動処理</t>
    <rPh sb="0" eb="4">
      <t>イドウショリ</t>
    </rPh>
    <phoneticPr fontId="1"/>
  </si>
  <si>
    <t>(電  話  番  号)</t>
    <rPh sb="1" eb="2">
      <t>デン</t>
    </rPh>
    <rPh sb="4" eb="5">
      <t>ハナシ</t>
    </rPh>
    <rPh sb="7" eb="8">
      <t>バン</t>
    </rPh>
    <rPh sb="10" eb="11">
      <t>ゴウ</t>
    </rPh>
    <phoneticPr fontId="1"/>
  </si>
  <si>
    <t>供　給　決　裁</t>
    <rPh sb="0" eb="1">
      <t>キョウ</t>
    </rPh>
    <rPh sb="2" eb="3">
      <t>キュウ</t>
    </rPh>
    <rPh sb="4" eb="5">
      <t>ケッ</t>
    </rPh>
    <rPh sb="6" eb="7">
      <t>サイ</t>
    </rPh>
    <phoneticPr fontId="1"/>
  </si>
  <si>
    <t xml:space="preserve"> .  　.</t>
    <phoneticPr fontId="1"/>
  </si>
  <si>
    <t xml:space="preserve"> .    　.</t>
    <phoneticPr fontId="1"/>
  </si>
  <si>
    <t>受　　付</t>
    <rPh sb="0" eb="1">
      <t>ウケ</t>
    </rPh>
    <rPh sb="3" eb="4">
      <t>ツキ</t>
    </rPh>
    <phoneticPr fontId="1"/>
  </si>
  <si>
    <t>審　　査</t>
    <rPh sb="0" eb="1">
      <t>シン</t>
    </rPh>
    <rPh sb="3" eb="4">
      <t>サ</t>
    </rPh>
    <phoneticPr fontId="1"/>
  </si>
  <si>
    <t>需要場所</t>
    <rPh sb="0" eb="4">
      <t>ジュヨウバショ</t>
    </rPh>
    <phoneticPr fontId="1"/>
  </si>
  <si>
    <t>契約種別</t>
    <phoneticPr fontId="1"/>
  </si>
  <si>
    <t>契約使用期間</t>
    <phoneticPr fontId="1"/>
  </si>
  <si>
    <t>契約電力</t>
    <phoneticPr fontId="1"/>
  </si>
  <si>
    <t>電気工事店</t>
    <rPh sb="4" eb="5">
      <t>ミセ</t>
    </rPh>
    <phoneticPr fontId="1"/>
  </si>
  <si>
    <t>添付書類</t>
    <phoneticPr fontId="1"/>
  </si>
  <si>
    <t>供給電気方式・標準周波数</t>
    <rPh sb="0" eb="2">
      <t>キョウキュウ</t>
    </rPh>
    <rPh sb="2" eb="3">
      <t>デン</t>
    </rPh>
    <rPh sb="3" eb="4">
      <t>キ</t>
    </rPh>
    <rPh sb="4" eb="5">
      <t>カタ</t>
    </rPh>
    <rPh sb="5" eb="6">
      <t>シキ</t>
    </rPh>
    <rPh sb="7" eb="9">
      <t>ヒョウジュン</t>
    </rPh>
    <rPh sb="9" eb="12">
      <t>シュウハスウ</t>
    </rPh>
    <phoneticPr fontId="1"/>
  </si>
  <si>
    <t>四国電力株式会社    御中</t>
    <rPh sb="0" eb="2">
      <t>シコク</t>
    </rPh>
    <rPh sb="12" eb="14">
      <t>オンチュウ</t>
    </rPh>
    <phoneticPr fontId="1"/>
  </si>
  <si>
    <t>申込内容</t>
    <rPh sb="0" eb="4">
      <t>モウシコミナイヨウ</t>
    </rPh>
    <phoneticPr fontId="1"/>
  </si>
  <si>
    <t>ご契約番号</t>
    <rPh sb="1" eb="5">
      <t>ケイヤクバンゴウ</t>
    </rPh>
    <phoneticPr fontId="1"/>
  </si>
  <si>
    <t>お客さま番号</t>
    <rPh sb="1" eb="2">
      <t>キャク</t>
    </rPh>
    <rPh sb="4" eb="6">
      <t>バンゴウ</t>
    </rPh>
    <phoneticPr fontId="1"/>
  </si>
  <si>
    <t>供給地点特定番号（22桁）</t>
    <rPh sb="0" eb="2">
      <t>キョウキュウ</t>
    </rPh>
    <rPh sb="2" eb="4">
      <t>チテン</t>
    </rPh>
    <rPh sb="4" eb="6">
      <t>トクテイ</t>
    </rPh>
    <rPh sb="6" eb="8">
      <t>バンゴウ</t>
    </rPh>
    <rPh sb="11" eb="12">
      <t>ケタ</t>
    </rPh>
    <phoneticPr fontId="4"/>
  </si>
  <si>
    <t>新設</t>
  </si>
  <si>
    <t>所属・お名前</t>
    <rPh sb="0" eb="2">
      <t>ショゾク</t>
    </rPh>
    <rPh sb="4" eb="6">
      <t>ナマエ</t>
    </rPh>
    <phoneticPr fontId="1"/>
  </si>
  <si>
    <t>電話番号</t>
    <rPh sb="0" eb="4">
      <t>デンワバンゴウ</t>
    </rPh>
    <phoneticPr fontId="1"/>
  </si>
  <si>
    <t>メールアドレス</t>
    <phoneticPr fontId="1"/>
  </si>
  <si>
    <t>需要場所</t>
    <rPh sb="0" eb="2">
      <t>ジュヨウ</t>
    </rPh>
    <rPh sb="2" eb="4">
      <t>バショ</t>
    </rPh>
    <phoneticPr fontId="4"/>
  </si>
  <si>
    <t>－</t>
    <phoneticPr fontId="1"/>
  </si>
  <si>
    <t>－</t>
    <phoneticPr fontId="1"/>
  </si>
  <si>
    <t>日</t>
    <rPh sb="0" eb="1">
      <t>ニチ</t>
    </rPh>
    <phoneticPr fontId="1"/>
  </si>
  <si>
    <t>月</t>
    <rPh sb="0" eb="1">
      <t>ガツ</t>
    </rPh>
    <phoneticPr fontId="1"/>
  </si>
  <si>
    <t>年</t>
    <rPh sb="0" eb="1">
      <t>ネン</t>
    </rPh>
    <phoneticPr fontId="1"/>
  </si>
  <si>
    <t>-</t>
    <phoneticPr fontId="1"/>
  </si>
  <si>
    <t>-</t>
    <phoneticPr fontId="1"/>
  </si>
  <si>
    <t>-</t>
    <phoneticPr fontId="1"/>
  </si>
  <si>
    <t>-</t>
    <phoneticPr fontId="1"/>
  </si>
  <si>
    <t>自</t>
    <rPh sb="0" eb="1">
      <t>ジ</t>
    </rPh>
    <phoneticPr fontId="1"/>
  </si>
  <si>
    <t>至</t>
    <rPh sb="0" eb="1">
      <t>イタ</t>
    </rPh>
    <phoneticPr fontId="1"/>
  </si>
  <si>
    <t>契約電力</t>
    <rPh sb="0" eb="4">
      <t>ケイヤクデンリョク</t>
    </rPh>
    <phoneticPr fontId="4"/>
  </si>
  <si>
    <t>異動前kW</t>
    <rPh sb="0" eb="3">
      <t>イドウマエ</t>
    </rPh>
    <phoneticPr fontId="4"/>
  </si>
  <si>
    <t>異動後kW</t>
    <rPh sb="0" eb="3">
      <t>イドウゴ</t>
    </rPh>
    <phoneticPr fontId="4"/>
  </si>
  <si>
    <t>増減kW</t>
    <rPh sb="0" eb="2">
      <t>ゾウゲン</t>
    </rPh>
    <phoneticPr fontId="4"/>
  </si>
  <si>
    <t>承諾する</t>
    <rPh sb="0" eb="2">
      <t>ショウダク</t>
    </rPh>
    <phoneticPr fontId="1"/>
  </si>
  <si>
    <t>　　　　　　　　　　　　　　　　電　力　需　給　契　約　申　込　書</t>
    <rPh sb="18" eb="19">
      <t>チカラ</t>
    </rPh>
    <rPh sb="20" eb="21">
      <t>ジュ</t>
    </rPh>
    <rPh sb="22" eb="23">
      <t>キュウ</t>
    </rPh>
    <rPh sb="24" eb="25">
      <t>チギリ</t>
    </rPh>
    <rPh sb="26" eb="27">
      <t>ヤク</t>
    </rPh>
    <phoneticPr fontId="1"/>
  </si>
  <si>
    <t>四国電力ホームページ（https://www.yonden.co.jp/business/price/plan/index.html）</t>
    <phoneticPr fontId="1"/>
  </si>
  <si>
    <t>郵便物送付先
(請求先住所)</t>
    <rPh sb="0" eb="3">
      <t>ユウビンブツ</t>
    </rPh>
    <rPh sb="3" eb="6">
      <t>ソウフサキ</t>
    </rPh>
    <rPh sb="8" eb="10">
      <t>セイキュウ</t>
    </rPh>
    <rPh sb="10" eb="11">
      <t>サキ</t>
    </rPh>
    <rPh sb="11" eb="13">
      <t>ジュウショ</t>
    </rPh>
    <phoneticPr fontId="4"/>
  </si>
  <si>
    <t>区分</t>
    <rPh sb="0" eb="2">
      <t>クブン</t>
    </rPh>
    <phoneticPr fontId="1"/>
  </si>
  <si>
    <t>電気工事店</t>
    <rPh sb="0" eb="5">
      <t>デンキコウジテン</t>
    </rPh>
    <phoneticPr fontId="4"/>
  </si>
  <si>
    <t>会社名</t>
    <rPh sb="0" eb="3">
      <t>カイシャメイ</t>
    </rPh>
    <phoneticPr fontId="1"/>
  </si>
  <si>
    <t>担当者</t>
    <rPh sb="0" eb="3">
      <t>タントウシャ</t>
    </rPh>
    <phoneticPr fontId="4"/>
  </si>
  <si>
    <t>-</t>
    <phoneticPr fontId="1"/>
  </si>
  <si>
    <t>添付書類</t>
    <rPh sb="0" eb="4">
      <t>テンプショルイ</t>
    </rPh>
    <phoneticPr fontId="4"/>
  </si>
  <si>
    <t>電力使用予想</t>
    <rPh sb="0" eb="2">
      <t>デンリョク</t>
    </rPh>
    <rPh sb="2" eb="6">
      <t>シヨウヨソウ</t>
    </rPh>
    <phoneticPr fontId="1"/>
  </si>
  <si>
    <t>契約者住所</t>
    <rPh sb="0" eb="3">
      <t>ケイヤクシャ</t>
    </rPh>
    <rPh sb="3" eb="5">
      <t>ジュウショ</t>
    </rPh>
    <phoneticPr fontId="1"/>
  </si>
  <si>
    <t>担当者</t>
    <rPh sb="0" eb="3">
      <t>タントウシャ</t>
    </rPh>
    <phoneticPr fontId="1"/>
  </si>
  <si>
    <t>支払方法</t>
    <phoneticPr fontId="1"/>
  </si>
  <si>
    <t>契約者名</t>
    <rPh sb="0" eb="3">
      <t>ケイヤクシャ</t>
    </rPh>
    <rPh sb="3" eb="4">
      <t>メイ</t>
    </rPh>
    <phoneticPr fontId="1"/>
  </si>
  <si>
    <t>２．申込内容の入力</t>
    <rPh sb="2" eb="6">
      <t>モウシコミナイヨウ</t>
    </rPh>
    <rPh sb="7" eb="9">
      <t>ニュウリョク</t>
    </rPh>
    <phoneticPr fontId="1"/>
  </si>
  <si>
    <t>電力使用予想を添付する場合は□にチェック</t>
    <rPh sb="0" eb="2">
      <t>デンリョク</t>
    </rPh>
    <rPh sb="2" eb="4">
      <t>シヨウ</t>
    </rPh>
    <rPh sb="4" eb="6">
      <t>ヨソウ</t>
    </rPh>
    <rPh sb="7" eb="9">
      <t>テンプ</t>
    </rPh>
    <rPh sb="11" eb="13">
      <t>バアイ</t>
    </rPh>
    <phoneticPr fontId="4"/>
  </si>
  <si>
    <t>プルダウンから選択（選択肢に無い場合は直接入力）</t>
    <rPh sb="7" eb="9">
      <t>センタク</t>
    </rPh>
    <rPh sb="10" eb="13">
      <t>センタクシ</t>
    </rPh>
    <rPh sb="14" eb="15">
      <t>ナ</t>
    </rPh>
    <rPh sb="16" eb="18">
      <t>バアイ</t>
    </rPh>
    <rPh sb="19" eb="21">
      <t>チョクセツ</t>
    </rPh>
    <rPh sb="21" eb="23">
      <t>ニュウリョク</t>
    </rPh>
    <phoneticPr fontId="4"/>
  </si>
  <si>
    <t>四国電力の
契約番号</t>
    <rPh sb="0" eb="4">
      <t>シコクデンリョク</t>
    </rPh>
    <rPh sb="6" eb="8">
      <t>ケイヤク</t>
    </rPh>
    <rPh sb="8" eb="10">
      <t>バンゴウ</t>
    </rPh>
    <phoneticPr fontId="1"/>
  </si>
  <si>
    <t>契約番号(10桁)</t>
    <rPh sb="0" eb="2">
      <t>ケイヤク</t>
    </rPh>
    <rPh sb="2" eb="4">
      <t>バンゴウ</t>
    </rPh>
    <rPh sb="7" eb="8">
      <t>ケタ</t>
    </rPh>
    <phoneticPr fontId="1"/>
  </si>
  <si>
    <t>お客さま番号(13桁)</t>
    <rPh sb="1" eb="2">
      <t>キャク</t>
    </rPh>
    <rPh sb="4" eb="6">
      <t>バンゴウ</t>
    </rPh>
    <rPh sb="9" eb="10">
      <t>ケタ</t>
    </rPh>
    <phoneticPr fontId="4"/>
  </si>
  <si>
    <t>直接入力（別紙「業種・用途一覧」参照）</t>
    <rPh sb="0" eb="2">
      <t>チョクセツ</t>
    </rPh>
    <rPh sb="2" eb="4">
      <t>ニュウリョク</t>
    </rPh>
    <rPh sb="5" eb="7">
      <t>ベッシ</t>
    </rPh>
    <rPh sb="8" eb="10">
      <t>ギョウシュ</t>
    </rPh>
    <rPh sb="11" eb="13">
      <t>ヨウト</t>
    </rPh>
    <rPh sb="13" eb="15">
      <t>イチラン</t>
    </rPh>
    <rPh sb="16" eb="18">
      <t>サンショウ</t>
    </rPh>
    <phoneticPr fontId="1"/>
  </si>
  <si>
    <t>○</t>
    <phoneticPr fontId="1"/>
  </si>
  <si>
    <t>自家発補給電力</t>
    <rPh sb="0" eb="3">
      <t>ジカハツ</t>
    </rPh>
    <rPh sb="3" eb="7">
      <t>ホキュウデンリョク</t>
    </rPh>
    <phoneticPr fontId="1"/>
  </si>
  <si>
    <t>直接入力</t>
    <rPh sb="0" eb="4">
      <t>チョクセツニュウリョク</t>
    </rPh>
    <phoneticPr fontId="1"/>
  </si>
  <si>
    <t>直接入力</t>
    <rPh sb="0" eb="2">
      <t>チョクセツ</t>
    </rPh>
    <rPh sb="2" eb="4">
      <t>ニュウリョク</t>
    </rPh>
    <phoneticPr fontId="1"/>
  </si>
  <si>
    <t>プルダウンから選択</t>
    <rPh sb="7" eb="9">
      <t>センタク</t>
    </rPh>
    <phoneticPr fontId="4"/>
  </si>
  <si>
    <t>直接入力</t>
    <rPh sb="0" eb="4">
      <t>チョクセツニュウリョク</t>
    </rPh>
    <phoneticPr fontId="4"/>
  </si>
  <si>
    <t>入力方法</t>
    <rPh sb="0" eb="4">
      <t>ニュウリョクホウホウ</t>
    </rPh>
    <phoneticPr fontId="1"/>
  </si>
  <si>
    <t>□にチェックして、プルダウンから選択（選択肢に無い場合は直接入力）</t>
    <rPh sb="16" eb="18">
      <t>センタク</t>
    </rPh>
    <rPh sb="19" eb="22">
      <t>センタクシ</t>
    </rPh>
    <rPh sb="23" eb="24">
      <t>ナ</t>
    </rPh>
    <rPh sb="25" eb="27">
      <t>バアイ</t>
    </rPh>
    <rPh sb="28" eb="30">
      <t>チョクセツ</t>
    </rPh>
    <rPh sb="30" eb="32">
      <t>ニュウリョク</t>
    </rPh>
    <phoneticPr fontId="4"/>
  </si>
  <si>
    <t>必須入力</t>
    <rPh sb="0" eb="4">
      <t>ヒッスニュウリョク</t>
    </rPh>
    <phoneticPr fontId="1"/>
  </si>
  <si>
    <t>「契約番号」の場合、こちらに直接入力　※新設の場合は入力不要</t>
    <rPh sb="14" eb="16">
      <t>チョクセツ</t>
    </rPh>
    <rPh sb="20" eb="22">
      <t>シンセツ</t>
    </rPh>
    <rPh sb="23" eb="25">
      <t>バアイ</t>
    </rPh>
    <rPh sb="26" eb="28">
      <t>ニュウリョク</t>
    </rPh>
    <rPh sb="28" eb="30">
      <t>フヨウ</t>
    </rPh>
    <phoneticPr fontId="1"/>
  </si>
  <si>
    <t>「お客さま番号」の場合、こちらに直接入力　※新設の場合は入力不要</t>
    <rPh sb="2" eb="3">
      <t>キャク</t>
    </rPh>
    <rPh sb="5" eb="7">
      <t>バンゴウ</t>
    </rPh>
    <rPh sb="9" eb="11">
      <t>バアイ</t>
    </rPh>
    <rPh sb="16" eb="18">
      <t>チョクセツ</t>
    </rPh>
    <rPh sb="18" eb="20">
      <t>ニュウリョク</t>
    </rPh>
    <rPh sb="22" eb="24">
      <t>シンセツ</t>
    </rPh>
    <rPh sb="25" eb="27">
      <t>バアイ</t>
    </rPh>
    <rPh sb="28" eb="32">
      <t>ニュウリョクフヨウ</t>
    </rPh>
    <phoneticPr fontId="4"/>
  </si>
  <si>
    <t>直接入力　※新設の場合は入力不要</t>
    <rPh sb="0" eb="2">
      <t>チョクセツ</t>
    </rPh>
    <rPh sb="2" eb="4">
      <t>ニュウリョク</t>
    </rPh>
    <phoneticPr fontId="4"/>
  </si>
  <si>
    <t>へ申込内容を入力してください。</t>
    <rPh sb="1" eb="5">
      <t>モウシコミナイヨウ</t>
    </rPh>
    <rPh sb="6" eb="8">
      <t>ニュウリョク</t>
    </rPh>
    <phoneticPr fontId="1"/>
  </si>
  <si>
    <t>直接入力（西暦）</t>
    <rPh sb="0" eb="2">
      <t>チョクセツ</t>
    </rPh>
    <rPh sb="2" eb="4">
      <t>ニュウリョク</t>
    </rPh>
    <rPh sb="5" eb="7">
      <t>セイレキ</t>
    </rPh>
    <phoneticPr fontId="4"/>
  </si>
  <si>
    <t>直接入力（西暦）　※臨時、農事用、米麦の場合のみ入力</t>
    <rPh sb="0" eb="4">
      <t>チョクセツニュウリョク</t>
    </rPh>
    <rPh sb="5" eb="7">
      <t>セイレキ</t>
    </rPh>
    <phoneticPr fontId="1"/>
  </si>
  <si>
    <t>交流3相3線式 ・ 60ヘルツ</t>
    <rPh sb="0" eb="2">
      <t>コウリュウ</t>
    </rPh>
    <rPh sb="3" eb="4">
      <t>ソウ</t>
    </rPh>
    <rPh sb="5" eb="6">
      <t>セン</t>
    </rPh>
    <rPh sb="6" eb="7">
      <t>シキ</t>
    </rPh>
    <phoneticPr fontId="1"/>
  </si>
  <si>
    <t>受付日</t>
    <rPh sb="0" eb="3">
      <t>ウケツケビ</t>
    </rPh>
    <phoneticPr fontId="4"/>
  </si>
  <si>
    <t>四国電力使用欄</t>
    <rPh sb="0" eb="6">
      <t>シコクデンリョクシヨウ</t>
    </rPh>
    <rPh sb="6" eb="7">
      <t>ラン</t>
    </rPh>
    <phoneticPr fontId="1"/>
  </si>
  <si>
    <t>県</t>
    <rPh sb="0" eb="1">
      <t>ケン</t>
    </rPh>
    <phoneticPr fontId="1"/>
  </si>
  <si>
    <t>受付年月日を入力（西暦は4桁で入力）</t>
    <rPh sb="0" eb="5">
      <t>ウケツケネンガッピ</t>
    </rPh>
    <rPh sb="6" eb="8">
      <t>ニュウリョク</t>
    </rPh>
    <rPh sb="9" eb="11">
      <t>セイレキ</t>
    </rPh>
    <rPh sb="13" eb="14">
      <t>ケタ</t>
    </rPh>
    <rPh sb="15" eb="17">
      <t>ニュウリョク</t>
    </rPh>
    <phoneticPr fontId="1"/>
  </si>
  <si>
    <t>-</t>
    <phoneticPr fontId="1"/>
  </si>
  <si>
    <t>契約者住所と同じ</t>
    <rPh sb="0" eb="3">
      <t>ケイヤクシャ</t>
    </rPh>
    <rPh sb="3" eb="5">
      <t>ジュウショ</t>
    </rPh>
    <phoneticPr fontId="1"/>
  </si>
  <si>
    <t>需要場所と同じ</t>
    <rPh sb="0" eb="4">
      <t>ジュヨウバショ</t>
    </rPh>
    <rPh sb="5" eb="6">
      <t>オナ</t>
    </rPh>
    <phoneticPr fontId="1"/>
  </si>
  <si>
    <t>変更なし</t>
    <rPh sb="0" eb="2">
      <t>ヘンコウ</t>
    </rPh>
    <phoneticPr fontId="1"/>
  </si>
  <si>
    <t>直接入力　※郵便物送付先の区分が「その他住所」の場合に入力</t>
    <rPh sb="0" eb="2">
      <t>チョクセツ</t>
    </rPh>
    <rPh sb="2" eb="4">
      <t>ニュウリョク</t>
    </rPh>
    <rPh sb="6" eb="9">
      <t>ユウビンブツ</t>
    </rPh>
    <rPh sb="9" eb="12">
      <t>ソウフサキ</t>
    </rPh>
    <rPh sb="13" eb="15">
      <t>クブン</t>
    </rPh>
    <rPh sb="20" eb="22">
      <t>ジュウショ</t>
    </rPh>
    <rPh sb="24" eb="26">
      <t>バアイ</t>
    </rPh>
    <rPh sb="27" eb="29">
      <t>ニュウリョク</t>
    </rPh>
    <phoneticPr fontId="1"/>
  </si>
  <si>
    <t>増設</t>
    <rPh sb="0" eb="2">
      <t>ゾウセツ</t>
    </rPh>
    <phoneticPr fontId="1"/>
  </si>
  <si>
    <t>一廃</t>
    <rPh sb="0" eb="2">
      <t>イチハイ</t>
    </rPh>
    <phoneticPr fontId="1"/>
  </si>
  <si>
    <t>番号</t>
    <rPh sb="0" eb="2">
      <t>バンゴウ</t>
    </rPh>
    <phoneticPr fontId="1"/>
  </si>
  <si>
    <t>ご契約に関する重要事項の承諾の解除</t>
    <rPh sb="15" eb="17">
      <t>カイジョ</t>
    </rPh>
    <phoneticPr fontId="1"/>
  </si>
  <si>
    <t xml:space="preserve">  重要事項説明の承諾チェックをお客さまに直接記入していただく場合に「承諾解除」を選択する。
  ※「承諾解除」を選択した場合、電力需給契約申込書の承諾チェックがクリアされる。</t>
    <rPh sb="2" eb="8">
      <t>ジュウヨウジコウセツメイ</t>
    </rPh>
    <rPh sb="17" eb="18">
      <t>キャク</t>
    </rPh>
    <rPh sb="21" eb="23">
      <t>チョクセツ</t>
    </rPh>
    <rPh sb="23" eb="25">
      <t>キニュウ</t>
    </rPh>
    <rPh sb="31" eb="33">
      <t>バアイ</t>
    </rPh>
    <rPh sb="35" eb="39">
      <t>ショウダクカイジョ</t>
    </rPh>
    <rPh sb="41" eb="43">
      <t>センタク</t>
    </rPh>
    <rPh sb="51" eb="53">
      <t>ショウダク</t>
    </rPh>
    <rPh sb="53" eb="55">
      <t>カイジョ</t>
    </rPh>
    <rPh sb="57" eb="59">
      <t>センタク</t>
    </rPh>
    <rPh sb="61" eb="63">
      <t>バアイ</t>
    </rPh>
    <rPh sb="64" eb="66">
      <t>デンリョク</t>
    </rPh>
    <rPh sb="66" eb="68">
      <t>ジュキュウ</t>
    </rPh>
    <rPh sb="68" eb="70">
      <t>ケイヤク</t>
    </rPh>
    <rPh sb="70" eb="73">
      <t>モウシコミショ</t>
    </rPh>
    <rPh sb="74" eb="76">
      <t>ショウダク</t>
    </rPh>
    <phoneticPr fontId="1"/>
  </si>
  <si>
    <t>業種・用途一覧</t>
    <rPh sb="0" eb="2">
      <t>ギョウシュ</t>
    </rPh>
    <rPh sb="3" eb="5">
      <t>ヨウト</t>
    </rPh>
    <rPh sb="5" eb="7">
      <t>イチラン</t>
    </rPh>
    <phoneticPr fontId="4"/>
  </si>
  <si>
    <t>住宅</t>
    <rPh sb="0" eb="2">
      <t>ジュウタク</t>
    </rPh>
    <phoneticPr fontId="4"/>
  </si>
  <si>
    <t>アパート寮</t>
    <rPh sb="4" eb="5">
      <t>リョウ</t>
    </rPh>
    <phoneticPr fontId="4"/>
  </si>
  <si>
    <t>街路灯</t>
    <rPh sb="0" eb="3">
      <t>ガイロトウ</t>
    </rPh>
    <phoneticPr fontId="4"/>
  </si>
  <si>
    <t>事務所ビル</t>
    <rPh sb="0" eb="3">
      <t>ジムショ</t>
    </rPh>
    <phoneticPr fontId="4"/>
  </si>
  <si>
    <t>医療 保険</t>
    <rPh sb="0" eb="2">
      <t>イリョウ</t>
    </rPh>
    <rPh sb="3" eb="5">
      <t>ホケン</t>
    </rPh>
    <phoneticPr fontId="4"/>
  </si>
  <si>
    <t>学校研究所</t>
    <rPh sb="0" eb="2">
      <t>ガッコウ</t>
    </rPh>
    <rPh sb="2" eb="5">
      <t>ケンキュウショ</t>
    </rPh>
    <phoneticPr fontId="4"/>
  </si>
  <si>
    <t>官公署</t>
    <rPh sb="0" eb="3">
      <t>カンコウショ</t>
    </rPh>
    <phoneticPr fontId="4"/>
  </si>
  <si>
    <t>商店百貨店</t>
    <rPh sb="0" eb="5">
      <t>ショウテンヒャッカテン</t>
    </rPh>
    <phoneticPr fontId="4"/>
  </si>
  <si>
    <t>旅館</t>
    <rPh sb="0" eb="2">
      <t>リョカン</t>
    </rPh>
    <phoneticPr fontId="4"/>
  </si>
  <si>
    <t>飲食店</t>
    <rPh sb="0" eb="3">
      <t>インショクテン</t>
    </rPh>
    <phoneticPr fontId="4"/>
  </si>
  <si>
    <t>劇場</t>
    <rPh sb="0" eb="2">
      <t>ゲキジョウ</t>
    </rPh>
    <phoneticPr fontId="4"/>
  </si>
  <si>
    <t>娯楽場</t>
    <rPh sb="0" eb="3">
      <t>ゴラクジョウ</t>
    </rPh>
    <phoneticPr fontId="4"/>
  </si>
  <si>
    <t>駐留軍</t>
    <rPh sb="0" eb="3">
      <t>チュウリュウグン</t>
    </rPh>
    <phoneticPr fontId="4"/>
  </si>
  <si>
    <t>放送</t>
    <rPh sb="0" eb="2">
      <t>ホウソウ</t>
    </rPh>
    <phoneticPr fontId="4"/>
  </si>
  <si>
    <t>ＪＲ</t>
  </si>
  <si>
    <t>民鉄</t>
    <rPh sb="0" eb="2">
      <t>ミンテツ</t>
    </rPh>
    <phoneticPr fontId="4"/>
  </si>
  <si>
    <t>通信</t>
    <rPh sb="0" eb="2">
      <t>ツウシン</t>
    </rPh>
    <phoneticPr fontId="4"/>
  </si>
  <si>
    <t>倉庫</t>
    <rPh sb="0" eb="2">
      <t>ソウコ</t>
    </rPh>
    <phoneticPr fontId="4"/>
  </si>
  <si>
    <t>他運輸通信</t>
    <rPh sb="0" eb="1">
      <t>ホカ</t>
    </rPh>
    <rPh sb="1" eb="5">
      <t>ウンユツウシン</t>
    </rPh>
    <phoneticPr fontId="4"/>
  </si>
  <si>
    <t>電気業</t>
    <rPh sb="0" eb="3">
      <t>デンキギョウ</t>
    </rPh>
    <phoneticPr fontId="4"/>
  </si>
  <si>
    <t>ガス業</t>
    <rPh sb="2" eb="3">
      <t>ギョウ</t>
    </rPh>
    <phoneticPr fontId="4"/>
  </si>
  <si>
    <t>水道業</t>
    <rPh sb="0" eb="3">
      <t>スイドウギョウ</t>
    </rPh>
    <phoneticPr fontId="4"/>
  </si>
  <si>
    <t>熱供給業</t>
    <rPh sb="0" eb="4">
      <t>ネツキョウキュウギョウ</t>
    </rPh>
    <phoneticPr fontId="4"/>
  </si>
  <si>
    <t>出版印刷</t>
    <rPh sb="0" eb="4">
      <t>シュッパンインサツ</t>
    </rPh>
    <phoneticPr fontId="4"/>
  </si>
  <si>
    <t>農漁業組合</t>
    <rPh sb="0" eb="1">
      <t>ノウ</t>
    </rPh>
    <rPh sb="1" eb="5">
      <t>ギョギョウクミアイ</t>
    </rPh>
    <phoneticPr fontId="4"/>
  </si>
  <si>
    <t>建設業</t>
    <rPh sb="0" eb="3">
      <t>ケンセツギョウ</t>
    </rPh>
    <phoneticPr fontId="4"/>
  </si>
  <si>
    <t>精穀製粉</t>
    <rPh sb="0" eb="1">
      <t>セイ</t>
    </rPh>
    <rPh sb="1" eb="2">
      <t>コク</t>
    </rPh>
    <rPh sb="2" eb="4">
      <t>セイフン</t>
    </rPh>
    <phoneticPr fontId="4"/>
  </si>
  <si>
    <t>他食料品</t>
    <rPh sb="0" eb="1">
      <t>ホカ</t>
    </rPh>
    <rPh sb="1" eb="4">
      <t>ショクリョウヒン</t>
    </rPh>
    <phoneticPr fontId="4"/>
  </si>
  <si>
    <t>繊維工業</t>
    <rPh sb="0" eb="4">
      <t>センイコウギョウ</t>
    </rPh>
    <phoneticPr fontId="4"/>
  </si>
  <si>
    <t>木材木製品</t>
    <rPh sb="0" eb="2">
      <t>モクザイ</t>
    </rPh>
    <rPh sb="2" eb="3">
      <t>キ</t>
    </rPh>
    <rPh sb="3" eb="5">
      <t>セイヒン</t>
    </rPh>
    <phoneticPr fontId="4"/>
  </si>
  <si>
    <t>プラスチック</t>
  </si>
  <si>
    <t>他製造業</t>
    <rPh sb="0" eb="1">
      <t>ホカ</t>
    </rPh>
    <rPh sb="1" eb="4">
      <t>セイゾウギョウ</t>
    </rPh>
    <phoneticPr fontId="4"/>
  </si>
  <si>
    <t>農林漁業</t>
    <rPh sb="0" eb="2">
      <t>ノウリン</t>
    </rPh>
    <rPh sb="2" eb="4">
      <t>ギョギョウ</t>
    </rPh>
    <phoneticPr fontId="4"/>
  </si>
  <si>
    <t>他３次産業</t>
    <rPh sb="0" eb="1">
      <t>ホカ</t>
    </rPh>
    <rPh sb="2" eb="3">
      <t>ジ</t>
    </rPh>
    <rPh sb="3" eb="5">
      <t>サンギョウ</t>
    </rPh>
    <phoneticPr fontId="4"/>
  </si>
  <si>
    <t>パルプ</t>
  </si>
  <si>
    <t>洋紙</t>
    <rPh sb="0" eb="2">
      <t>ヨウシ</t>
    </rPh>
    <phoneticPr fontId="4"/>
  </si>
  <si>
    <t>和紙</t>
    <rPh sb="0" eb="2">
      <t>ワシ</t>
    </rPh>
    <phoneticPr fontId="4"/>
  </si>
  <si>
    <t>板紙</t>
    <rPh sb="0" eb="2">
      <t>イタガミ</t>
    </rPh>
    <phoneticPr fontId="4"/>
  </si>
  <si>
    <t>ア系肥料</t>
    <rPh sb="1" eb="2">
      <t>ケイ</t>
    </rPh>
    <rPh sb="2" eb="4">
      <t>ヒリョウ</t>
    </rPh>
    <phoneticPr fontId="4"/>
  </si>
  <si>
    <t>ソーダ</t>
  </si>
  <si>
    <t>石灰カーバ</t>
    <rPh sb="0" eb="2">
      <t>セッカイ</t>
    </rPh>
    <phoneticPr fontId="4"/>
  </si>
  <si>
    <t>石油化学</t>
    <rPh sb="0" eb="4">
      <t>セキユカガク</t>
    </rPh>
    <phoneticPr fontId="4"/>
  </si>
  <si>
    <t>化学繊維</t>
    <rPh sb="0" eb="4">
      <t>カガクセンイ</t>
    </rPh>
    <phoneticPr fontId="4"/>
  </si>
  <si>
    <t>他化学</t>
    <rPh sb="0" eb="1">
      <t>ホカ</t>
    </rPh>
    <rPh sb="1" eb="3">
      <t>カガク</t>
    </rPh>
    <phoneticPr fontId="4"/>
  </si>
  <si>
    <t>石油石灰</t>
    <rPh sb="0" eb="2">
      <t>セキユ</t>
    </rPh>
    <rPh sb="2" eb="4">
      <t>セッカイ</t>
    </rPh>
    <phoneticPr fontId="4"/>
  </si>
  <si>
    <t>ゴム製品</t>
    <rPh sb="2" eb="4">
      <t>セイヒン</t>
    </rPh>
    <phoneticPr fontId="4"/>
  </si>
  <si>
    <t>ガラス</t>
  </si>
  <si>
    <t>セメント</t>
  </si>
  <si>
    <t>他窯業土石</t>
    <rPh sb="0" eb="1">
      <t>ホカ</t>
    </rPh>
    <rPh sb="1" eb="2">
      <t>カマ</t>
    </rPh>
    <rPh sb="2" eb="3">
      <t>ギョウ</t>
    </rPh>
    <rPh sb="3" eb="5">
      <t>ドセキ</t>
    </rPh>
    <phoneticPr fontId="4"/>
  </si>
  <si>
    <t>高炉</t>
    <rPh sb="0" eb="2">
      <t>コウロ</t>
    </rPh>
    <phoneticPr fontId="4"/>
  </si>
  <si>
    <t>非高炉</t>
    <rPh sb="0" eb="1">
      <t>ヒ</t>
    </rPh>
    <rPh sb="1" eb="3">
      <t>コウロ</t>
    </rPh>
    <phoneticPr fontId="4"/>
  </si>
  <si>
    <t>平転炉</t>
    <rPh sb="0" eb="1">
      <t>ヒラ</t>
    </rPh>
    <rPh sb="1" eb="2">
      <t>テン</t>
    </rPh>
    <rPh sb="2" eb="3">
      <t>ロ</t>
    </rPh>
    <phoneticPr fontId="4"/>
  </si>
  <si>
    <t>電気炉</t>
    <rPh sb="0" eb="3">
      <t>デンキロ</t>
    </rPh>
    <phoneticPr fontId="4"/>
  </si>
  <si>
    <t>鋳鍛炉</t>
    <rPh sb="0" eb="3">
      <t>チュウタンロ</t>
    </rPh>
    <phoneticPr fontId="4"/>
  </si>
  <si>
    <t>他鉄鋼</t>
    <rPh sb="0" eb="1">
      <t>ホカ</t>
    </rPh>
    <rPh sb="1" eb="3">
      <t>テッコウ</t>
    </rPh>
    <phoneticPr fontId="4"/>
  </si>
  <si>
    <t>非鉄一次</t>
    <rPh sb="0" eb="2">
      <t>ヒテツ</t>
    </rPh>
    <rPh sb="2" eb="4">
      <t>イチジ</t>
    </rPh>
    <phoneticPr fontId="4"/>
  </si>
  <si>
    <t>アルミ一次</t>
    <rPh sb="3" eb="5">
      <t>イチジ</t>
    </rPh>
    <phoneticPr fontId="4"/>
  </si>
  <si>
    <t>電線 ケーブル</t>
    <rPh sb="0" eb="2">
      <t>デンセン</t>
    </rPh>
    <phoneticPr fontId="4"/>
  </si>
  <si>
    <t>他非鉄金属</t>
    <rPh sb="0" eb="1">
      <t>ホカ</t>
    </rPh>
    <rPh sb="1" eb="5">
      <t>ヒテツキンゾク</t>
    </rPh>
    <phoneticPr fontId="4"/>
  </si>
  <si>
    <t>金属製品</t>
    <rPh sb="0" eb="4">
      <t>キンゾクセイヒン</t>
    </rPh>
    <phoneticPr fontId="4"/>
  </si>
  <si>
    <t>産業用機械</t>
    <rPh sb="0" eb="5">
      <t>サンギョウヨウキカイ</t>
    </rPh>
    <phoneticPr fontId="4"/>
  </si>
  <si>
    <t>工作用機械</t>
    <rPh sb="0" eb="5">
      <t>コウサクヨウキカイ</t>
    </rPh>
    <phoneticPr fontId="4"/>
  </si>
  <si>
    <t>民生用機械</t>
    <rPh sb="0" eb="3">
      <t>ミンセイヨウ</t>
    </rPh>
    <rPh sb="3" eb="5">
      <t>キカイ</t>
    </rPh>
    <phoneticPr fontId="4"/>
  </si>
  <si>
    <t>他一般機械</t>
    <rPh sb="0" eb="1">
      <t>ホカ</t>
    </rPh>
    <rPh sb="1" eb="5">
      <t>イッパンキカイ</t>
    </rPh>
    <phoneticPr fontId="4"/>
  </si>
  <si>
    <t>重電</t>
    <rPh sb="0" eb="2">
      <t>ジュウデン</t>
    </rPh>
    <phoneticPr fontId="4"/>
  </si>
  <si>
    <t>家電</t>
    <rPh sb="0" eb="2">
      <t>カデン</t>
    </rPh>
    <phoneticPr fontId="4"/>
  </si>
  <si>
    <t>電子</t>
    <rPh sb="0" eb="2">
      <t>デンシ</t>
    </rPh>
    <phoneticPr fontId="4"/>
  </si>
  <si>
    <t>他電気機械</t>
    <rPh sb="0" eb="1">
      <t>ホカ</t>
    </rPh>
    <rPh sb="1" eb="5">
      <t>デンキキカイ</t>
    </rPh>
    <phoneticPr fontId="4"/>
  </si>
  <si>
    <t>自動車</t>
    <rPh sb="0" eb="3">
      <t>ジドウシャ</t>
    </rPh>
    <phoneticPr fontId="4"/>
  </si>
  <si>
    <t>船舶</t>
    <rPh sb="0" eb="2">
      <t>センパク</t>
    </rPh>
    <phoneticPr fontId="4"/>
  </si>
  <si>
    <t>他運送用</t>
    <rPh sb="0" eb="1">
      <t>ホカ</t>
    </rPh>
    <rPh sb="1" eb="4">
      <t>ウンソウヨウ</t>
    </rPh>
    <phoneticPr fontId="4"/>
  </si>
  <si>
    <t>精密機械</t>
    <rPh sb="0" eb="4">
      <t>セイミツキカイ</t>
    </rPh>
    <phoneticPr fontId="4"/>
  </si>
  <si>
    <t>武器</t>
    <rPh sb="0" eb="2">
      <t>ブキ</t>
    </rPh>
    <phoneticPr fontId="4"/>
  </si>
  <si>
    <t>石炭業</t>
    <rPh sb="0" eb="3">
      <t>セキタンギョウ</t>
    </rPh>
    <phoneticPr fontId="4"/>
  </si>
  <si>
    <t>他鉱業</t>
    <rPh sb="0" eb="1">
      <t>ホカ</t>
    </rPh>
    <rPh sb="1" eb="3">
      <t>コウギョウ</t>
    </rPh>
    <phoneticPr fontId="4"/>
  </si>
  <si>
    <t>開始/廃止希望日</t>
    <rPh sb="0" eb="2">
      <t>カイシ</t>
    </rPh>
    <rPh sb="3" eb="5">
      <t>ハイシ</t>
    </rPh>
    <rPh sb="5" eb="8">
      <t>キボウビ</t>
    </rPh>
    <phoneticPr fontId="1"/>
  </si>
  <si>
    <t>以下のリンクは絶対に消さないこと</t>
    <rPh sb="0" eb="2">
      <t>イカ</t>
    </rPh>
    <rPh sb="7" eb="9">
      <t>ゼッタイ</t>
    </rPh>
    <rPh sb="10" eb="11">
      <t>ケ</t>
    </rPh>
    <phoneticPr fontId="1"/>
  </si>
  <si>
    <t>パスワード</t>
    <phoneticPr fontId="1"/>
  </si>
  <si>
    <t>受付済</t>
    <rPh sb="0" eb="2">
      <t>ウケツケ</t>
    </rPh>
    <rPh sb="2" eb="3">
      <t>ズ</t>
    </rPh>
    <phoneticPr fontId="4"/>
  </si>
  <si>
    <t>受付後、済を選択</t>
    <rPh sb="0" eb="2">
      <t>ウケツケ</t>
    </rPh>
    <rPh sb="2" eb="3">
      <t>ゴ</t>
    </rPh>
    <rPh sb="4" eb="5">
      <t>ズ</t>
    </rPh>
    <rPh sb="6" eb="8">
      <t>センタク</t>
    </rPh>
    <phoneticPr fontId="1"/>
  </si>
  <si>
    <t>-</t>
    <phoneticPr fontId="1"/>
  </si>
  <si>
    <t>に掲載の 『ご契約に関する重要事項』 を確認・承諾のうえ、申し込みます。</t>
    <phoneticPr fontId="1"/>
  </si>
  <si>
    <t>【ご契約に関する重要事項について】</t>
    <rPh sb="2" eb="4">
      <t>ケイヤク</t>
    </rPh>
    <rPh sb="5" eb="6">
      <t>カン</t>
    </rPh>
    <rPh sb="8" eb="12">
      <t>ジュウヨウジコウ</t>
    </rPh>
    <phoneticPr fontId="1"/>
  </si>
  <si>
    <t>県 [T:徳島・K:高知・E:愛媛・S:香川(讃岐)] - 年(西暦下1桁) - 月 - 日 - 番号</t>
    <rPh sb="0" eb="1">
      <t>ケン</t>
    </rPh>
    <rPh sb="5" eb="7">
      <t>トクシマ</t>
    </rPh>
    <rPh sb="10" eb="12">
      <t>コウチ</t>
    </rPh>
    <rPh sb="15" eb="17">
      <t>エヒメ</t>
    </rPh>
    <rPh sb="20" eb="22">
      <t>カガワ</t>
    </rPh>
    <rPh sb="23" eb="25">
      <t>サヌキ</t>
    </rPh>
    <rPh sb="30" eb="31">
      <t>ネン</t>
    </rPh>
    <rPh sb="32" eb="34">
      <t>セイレキ</t>
    </rPh>
    <rPh sb="34" eb="35">
      <t>シモ</t>
    </rPh>
    <rPh sb="36" eb="37">
      <t>ケタ</t>
    </rPh>
    <rPh sb="41" eb="42">
      <t>ガツ</t>
    </rPh>
    <rPh sb="45" eb="46">
      <t>ニチ</t>
    </rPh>
    <rPh sb="49" eb="51">
      <t>バンゴウ</t>
    </rPh>
    <phoneticPr fontId="1"/>
  </si>
  <si>
    <t>その他の契約</t>
    <rPh sb="2" eb="3">
      <t>タ</t>
    </rPh>
    <rPh sb="4" eb="6">
      <t>ケイヤク</t>
    </rPh>
    <phoneticPr fontId="4"/>
  </si>
  <si>
    <t>予備電力</t>
    <rPh sb="0" eb="2">
      <t>ヨビ</t>
    </rPh>
    <rPh sb="2" eb="4">
      <t>デンリョク</t>
    </rPh>
    <phoneticPr fontId="1"/>
  </si>
  <si>
    <t>上記以外の契約</t>
    <rPh sb="0" eb="4">
      <t>ジョウキイガイ</t>
    </rPh>
    <rPh sb="5" eb="7">
      <t>ケイヤク</t>
    </rPh>
    <phoneticPr fontId="1"/>
  </si>
  <si>
    <t>供給電圧</t>
    <rPh sb="0" eb="2">
      <t>キョウキュウ</t>
    </rPh>
    <rPh sb="2" eb="4">
      <t>デンアツ</t>
    </rPh>
    <phoneticPr fontId="4"/>
  </si>
  <si>
    <t>供給電圧</t>
    <rPh sb="0" eb="2">
      <t>キョウキュウ</t>
    </rPh>
    <rPh sb="2" eb="4">
      <t>デンアツ</t>
    </rPh>
    <phoneticPr fontId="1"/>
  </si>
  <si>
    <t>その他の契約</t>
    <rPh sb="2" eb="3">
      <t>タ</t>
    </rPh>
    <rPh sb="4" eb="6">
      <t>ケイヤク</t>
    </rPh>
    <phoneticPr fontId="1"/>
  </si>
  <si>
    <t>郵送物送付先
(請求先住所)</t>
    <rPh sb="0" eb="2">
      <t>ユウソウ</t>
    </rPh>
    <rPh sb="2" eb="3">
      <t>ブツ</t>
    </rPh>
    <rPh sb="3" eb="6">
      <t>ソウフサキ</t>
    </rPh>
    <rPh sb="8" eb="11">
      <t>セイキュウサキ</t>
    </rPh>
    <rPh sb="11" eb="13">
      <t>ジュウショ</t>
    </rPh>
    <phoneticPr fontId="1"/>
  </si>
  <si>
    <t>「１．ご契約に関する重要事項の承諾」をご承諾のうえ、</t>
    <rPh sb="15" eb="17">
      <t>ショウダク</t>
    </rPh>
    <rPh sb="20" eb="22">
      <t>ショウダク</t>
    </rPh>
    <phoneticPr fontId="1"/>
  </si>
  <si>
    <t>入力エリア</t>
    <rPh sb="0" eb="2">
      <t>ニュウリョク</t>
    </rPh>
    <phoneticPr fontId="1"/>
  </si>
  <si>
    <t>[保存期間３年]</t>
    <rPh sb="1" eb="5">
      <t>ホゾンキカン</t>
    </rPh>
    <rPh sb="6" eb="7">
      <t>ネン</t>
    </rPh>
    <phoneticPr fontId="1"/>
  </si>
  <si>
    <t>※ご承諾いただいた場合は 「□ 承諾する」 にチェックをお願いします。</t>
    <rPh sb="16" eb="18">
      <t>ショウダク</t>
    </rPh>
    <phoneticPr fontId="1"/>
  </si>
  <si>
    <t>　 なお、承諾チェック☑ につきましては、電力需給契約申込書に自動反映されます。</t>
    <rPh sb="21" eb="23">
      <t>デンリョク</t>
    </rPh>
    <rPh sb="23" eb="27">
      <t>ジュキュウケイヤク</t>
    </rPh>
    <phoneticPr fontId="1"/>
  </si>
  <si>
    <t>１．ご契約に関する重要事項の承諾</t>
    <rPh sb="3" eb="5">
      <t>ケイヤク</t>
    </rPh>
    <rPh sb="6" eb="7">
      <t>カン</t>
    </rPh>
    <rPh sb="9" eb="13">
      <t>ジュウヨウジコウ</t>
    </rPh>
    <rPh sb="14" eb="16">
      <t>ショウダク</t>
    </rPh>
    <phoneticPr fontId="1"/>
  </si>
  <si>
    <t>申込番号</t>
    <rPh sb="0" eb="4">
      <t>モウシコミバンゴウ</t>
    </rPh>
    <phoneticPr fontId="1"/>
  </si>
  <si>
    <t>申 込 番 号</t>
    <rPh sb="0" eb="1">
      <t>サル</t>
    </rPh>
    <rPh sb="2" eb="3">
      <t>コ</t>
    </rPh>
    <rPh sb="4" eb="5">
      <t>バン</t>
    </rPh>
    <rPh sb="6" eb="7">
      <t>ゴウ</t>
    </rPh>
    <phoneticPr fontId="1"/>
  </si>
  <si>
    <t>申込番号</t>
    <rPh sb="0" eb="4">
      <t>モウシコミバンゴウ</t>
    </rPh>
    <phoneticPr fontId="4"/>
  </si>
  <si>
    <t xml:space="preserve"> 口座振替</t>
    <rPh sb="1" eb="3">
      <t>コウザ</t>
    </rPh>
    <rPh sb="3" eb="5">
      <t>フリカエ</t>
    </rPh>
    <phoneticPr fontId="1"/>
  </si>
  <si>
    <t xml:space="preserve"> 金融機関への振込</t>
    <rPh sb="1" eb="5">
      <t>キンユウキカン</t>
    </rPh>
    <rPh sb="7" eb="9">
      <t>フリコミ</t>
    </rPh>
    <phoneticPr fontId="1"/>
  </si>
  <si>
    <t xml:space="preserve"> 変更なし</t>
    <rPh sb="1" eb="3">
      <t>ヘンコウ</t>
    </rPh>
    <phoneticPr fontId="1"/>
  </si>
  <si>
    <t>愛媛県松山市１２３４－５</t>
    <rPh sb="0" eb="6">
      <t>エヒメケンマツヤマシ</t>
    </rPh>
    <phoneticPr fontId="1"/>
  </si>
  <si>
    <t>四電商事株式会社</t>
    <rPh sb="0" eb="2">
      <t>ヨンデン</t>
    </rPh>
    <rPh sb="2" eb="4">
      <t>ショウジ</t>
    </rPh>
    <rPh sb="4" eb="8">
      <t>カブシキガイシャ</t>
    </rPh>
    <phoneticPr fontId="1"/>
  </si>
  <si>
    <t>代表取締役　四電太郎</t>
    <rPh sb="0" eb="5">
      <t>ダイヒョウトリシマリヤク</t>
    </rPh>
    <rPh sb="6" eb="10">
      <t>ヨンデンタロウ</t>
    </rPh>
    <phoneticPr fontId="1"/>
  </si>
  <si>
    <t>総務課　四電次郎</t>
    <rPh sb="0" eb="3">
      <t>ソウムカ</t>
    </rPh>
    <rPh sb="4" eb="8">
      <t>ヨンデンジロウ</t>
    </rPh>
    <phoneticPr fontId="1"/>
  </si>
  <si>
    <t>012</t>
    <phoneticPr fontId="1"/>
  </si>
  <si>
    <t>0345</t>
    <phoneticPr fontId="1"/>
  </si>
  <si>
    <t>0678</t>
    <phoneticPr fontId="1"/>
  </si>
  <si>
    <t>bbb.hhh@ddd.dd.qq</t>
    <phoneticPr fontId="1"/>
  </si>
  <si>
    <t>777</t>
    <phoneticPr fontId="1"/>
  </si>
  <si>
    <t>0123</t>
    <phoneticPr fontId="1"/>
  </si>
  <si>
    <t>高松市丸の内２３４５－６５</t>
    <rPh sb="0" eb="3">
      <t>タカマツシ</t>
    </rPh>
    <rPh sb="3" eb="4">
      <t>マル</t>
    </rPh>
    <rPh sb="5" eb="6">
      <t>ウチ</t>
    </rPh>
    <phoneticPr fontId="1"/>
  </si>
  <si>
    <t>023</t>
    <phoneticPr fontId="1"/>
  </si>
  <si>
    <t>0457</t>
    <phoneticPr fontId="1"/>
  </si>
  <si>
    <t>0412</t>
    <phoneticPr fontId="1"/>
  </si>
  <si>
    <t>事務所</t>
    <rPh sb="0" eb="3">
      <t>ジムショ</t>
    </rPh>
    <phoneticPr fontId="1"/>
  </si>
  <si>
    <t>業務用電力</t>
  </si>
  <si>
    <t>予備電源</t>
  </si>
  <si>
    <t>実量制</t>
    <rPh sb="0" eb="3">
      <t>ジツリョウセイ</t>
    </rPh>
    <phoneticPr fontId="1"/>
  </si>
  <si>
    <t>口座振替</t>
  </si>
  <si>
    <t>その他住所</t>
  </si>
  <si>
    <t>088</t>
    <phoneticPr fontId="1"/>
  </si>
  <si>
    <t>0999</t>
    <phoneticPr fontId="1"/>
  </si>
  <si>
    <t>0111</t>
    <phoneticPr fontId="1"/>
  </si>
  <si>
    <t>四国工事</t>
    <rPh sb="0" eb="2">
      <t>シコク</t>
    </rPh>
    <rPh sb="2" eb="4">
      <t>コウジ</t>
    </rPh>
    <phoneticPr fontId="1"/>
  </si>
  <si>
    <t>工事　太郎</t>
    <rPh sb="0" eb="2">
      <t>コウジ</t>
    </rPh>
    <rPh sb="3" eb="5">
      <t>タロウ</t>
    </rPh>
    <phoneticPr fontId="1"/>
  </si>
  <si>
    <t>077</t>
    <phoneticPr fontId="1"/>
  </si>
  <si>
    <t>0888</t>
    <phoneticPr fontId="1"/>
  </si>
  <si>
    <t>jjj.kkk@dd.dd.gg</t>
    <phoneticPr fontId="1"/>
  </si>
  <si>
    <t>新設時の引渡しに伴う電気料金の分割請求依頼書</t>
  </si>
  <si>
    <t>【個人情報の取り扱い】</t>
    <rPh sb="1" eb="5">
      <t>コジンジョウホウ</t>
    </rPh>
    <rPh sb="6" eb="7">
      <t>ト</t>
    </rPh>
    <rPh sb="8" eb="9">
      <t>アツカ</t>
    </rPh>
    <phoneticPr fontId="1"/>
  </si>
  <si>
    <t>標準電圧</t>
    <phoneticPr fontId="1"/>
  </si>
  <si>
    <t>０</t>
    <phoneticPr fontId="1"/>
  </si>
  <si>
    <t>0811234567891234560000</t>
    <phoneticPr fontId="1"/>
  </si>
  <si>
    <r>
      <rPr>
        <sz val="8"/>
        <color theme="0"/>
        <rFont val="ＭＳ Ｐ明朝"/>
        <family val="1"/>
        <charset val="128"/>
      </rPr>
      <t>※</t>
    </r>
    <r>
      <rPr>
        <sz val="8"/>
        <rFont val="ＭＳ Ｐ明朝"/>
        <family val="1"/>
        <charset val="128"/>
      </rPr>
      <t>③契約電力の協議をご希望の場合　④臨時電力の場合 等に電力使用予想を添付する。</t>
    </r>
    <phoneticPr fontId="1"/>
  </si>
  <si>
    <t>※①契約電力が500kW以上となる場合　②受電設備総容量が986kVA以上となる場合</t>
    <phoneticPr fontId="1"/>
  </si>
  <si>
    <t>その他（以下にご記入ください）</t>
    <rPh sb="2" eb="3">
      <t>タ</t>
    </rPh>
    <rPh sb="4" eb="6">
      <t>イカ</t>
    </rPh>
    <rPh sb="8" eb="10">
      <t>キニュウ</t>
    </rPh>
    <phoneticPr fontId="1"/>
  </si>
  <si>
    <t>（2桁）</t>
    <rPh sb="2" eb="3">
      <t>ケタ</t>
    </rPh>
    <phoneticPr fontId="1"/>
  </si>
  <si>
    <t>（4桁）</t>
    <rPh sb="2" eb="3">
      <t>ケタ</t>
    </rPh>
    <phoneticPr fontId="1"/>
  </si>
  <si>
    <t>なし</t>
    <phoneticPr fontId="1"/>
  </si>
  <si>
    <t>予備電力、自家発補給電力以外でありの場合は□にチェックし、直接入力</t>
    <phoneticPr fontId="1"/>
  </si>
  <si>
    <t>自家発補給契約がある場合、□にチェック</t>
    <rPh sb="0" eb="5">
      <t>ジカハツホキュウ</t>
    </rPh>
    <rPh sb="5" eb="7">
      <t>ケイヤク</t>
    </rPh>
    <rPh sb="10" eb="12">
      <t>バアイ</t>
    </rPh>
    <phoneticPr fontId="4"/>
  </si>
  <si>
    <t>予備契約がある場合、□にチェックのうえプルダウンから選択</t>
    <rPh sb="0" eb="4">
      <t>ヨビケイヤク</t>
    </rPh>
    <rPh sb="7" eb="9">
      <t>バアイ</t>
    </rPh>
    <rPh sb="26" eb="28">
      <t>センタク</t>
    </rPh>
    <phoneticPr fontId="4"/>
  </si>
  <si>
    <t>なし</t>
    <phoneticPr fontId="1"/>
  </si>
  <si>
    <t>その他の契約が「なし」の場合、□にチェック</t>
    <rPh sb="2" eb="3">
      <t>タ</t>
    </rPh>
    <rPh sb="4" eb="6">
      <t>ケイヤク</t>
    </rPh>
    <rPh sb="12" eb="14">
      <t>バアイ</t>
    </rPh>
    <phoneticPr fontId="4"/>
  </si>
  <si>
    <t>0777</t>
    <phoneticPr fontId="1"/>
  </si>
  <si>
    <t>徳島県徳島市９８７－６５４</t>
    <rPh sb="0" eb="3">
      <t>トクシマケン</t>
    </rPh>
    <rPh sb="3" eb="6">
      <t>トクシマシ</t>
    </rPh>
    <phoneticPr fontId="1"/>
  </si>
  <si>
    <t>　四国電力株式会社（以下「当社」といいます。）が定める電気需給条件［高圧・特別高圧］または電気供給条件（高圧・特別高圧）および料金条件または料金表ならびに需要場所を供給区域とする一般送配電事業者または配電事業者が定める「託送供給等約款」等を承諾のうえ、本書のとおり申し込みます。
　また、申込手続きおよび電気工事は、下記の電気工事店に委託します。</t>
    <rPh sb="1" eb="5">
      <t>シコクデンリョク</t>
    </rPh>
    <rPh sb="5" eb="9">
      <t>カブシキガイシャ</t>
    </rPh>
    <rPh sb="10" eb="12">
      <t>イカ</t>
    </rPh>
    <rPh sb="13" eb="15">
      <t>トウシャ</t>
    </rPh>
    <rPh sb="24" eb="25">
      <t>サダ</t>
    </rPh>
    <rPh sb="45" eb="47">
      <t>デンキ</t>
    </rPh>
    <rPh sb="47" eb="49">
      <t>キョウキュウ</t>
    </rPh>
    <rPh sb="49" eb="51">
      <t>ジョウケン</t>
    </rPh>
    <rPh sb="52" eb="54">
      <t>コウアツ</t>
    </rPh>
    <rPh sb="55" eb="57">
      <t>トクベツ</t>
    </rPh>
    <rPh sb="57" eb="59">
      <t>コウアツ</t>
    </rPh>
    <rPh sb="63" eb="67">
      <t>リョウキンジョウケン</t>
    </rPh>
    <rPh sb="70" eb="73">
      <t>リョウキンヒョウ</t>
    </rPh>
    <rPh sb="77" eb="81">
      <t>ジュヨウバショ</t>
    </rPh>
    <rPh sb="82" eb="84">
      <t>キョウキュウ</t>
    </rPh>
    <rPh sb="84" eb="86">
      <t>クイキ</t>
    </rPh>
    <rPh sb="89" eb="91">
      <t>イッパン</t>
    </rPh>
    <rPh sb="91" eb="94">
      <t>ソウハイデン</t>
    </rPh>
    <rPh sb="94" eb="97">
      <t>ジギョウシャ</t>
    </rPh>
    <rPh sb="100" eb="102">
      <t>ハイデン</t>
    </rPh>
    <rPh sb="102" eb="105">
      <t>ジギョウシャ</t>
    </rPh>
    <rPh sb="106" eb="107">
      <t>サダ</t>
    </rPh>
    <rPh sb="110" eb="112">
      <t>タクソウ</t>
    </rPh>
    <rPh sb="112" eb="114">
      <t>キョウキュウ</t>
    </rPh>
    <rPh sb="114" eb="115">
      <t>トウ</t>
    </rPh>
    <rPh sb="115" eb="117">
      <t>ヤッカン</t>
    </rPh>
    <rPh sb="118" eb="119">
      <t>トウ</t>
    </rPh>
    <rPh sb="120" eb="122">
      <t>ショウダク</t>
    </rPh>
    <rPh sb="126" eb="128">
      <t>ホンショ</t>
    </rPh>
    <rPh sb="144" eb="146">
      <t>モウシコ</t>
    </rPh>
    <rPh sb="146" eb="148">
      <t>テツヅ</t>
    </rPh>
    <rPh sb="152" eb="154">
      <t>デンキ</t>
    </rPh>
    <rPh sb="154" eb="156">
      <t>コウジ</t>
    </rPh>
    <rPh sb="158" eb="160">
      <t>カキ</t>
    </rPh>
    <rPh sb="161" eb="163">
      <t>デンキ</t>
    </rPh>
    <rPh sb="163" eb="166">
      <t>コウジテン</t>
    </rPh>
    <rPh sb="167" eb="169">
      <t>イタク</t>
    </rPh>
    <phoneticPr fontId="1"/>
  </si>
  <si>
    <t>様式202503</t>
    <rPh sb="0" eb="2">
      <t>ヨウシキ</t>
    </rPh>
    <phoneticPr fontId="1"/>
  </si>
  <si>
    <t>～</t>
    <phoneticPr fontId="1"/>
  </si>
  <si>
    <t>※臨時、農事用、米麦のみ記入　</t>
    <phoneticPr fontId="1"/>
  </si>
  <si>
    <t>申込番号</t>
    <rPh sb="0" eb="4">
      <t>モウシコミバンゴウ</t>
    </rPh>
    <phoneticPr fontId="1"/>
  </si>
  <si>
    <t>当社ホームページ（https://www.yonden.co.jp/business/price/plan/index.html）</t>
    <rPh sb="0" eb="2">
      <t>トウシャ</t>
    </rPh>
    <phoneticPr fontId="1"/>
  </si>
  <si>
    <t>本申込みにより当社が取得する個人情報につきましては、当社が個人情報利用目的の範囲内で利用させていただきます。なお、個人情報利用目的は、当社ホームページにてご確認いただけます。</t>
    <phoneticPr fontId="1"/>
  </si>
  <si>
    <t>四国電力送配電(株)へのWeb申込番号（８桁）</t>
    <rPh sb="0" eb="4">
      <t>シコクデンリョク</t>
    </rPh>
    <rPh sb="4" eb="7">
      <t>ソウハイデン</t>
    </rPh>
    <rPh sb="7" eb="10">
      <t>カブ</t>
    </rPh>
    <rPh sb="15" eb="17">
      <t>モウシコミ</t>
    </rPh>
    <rPh sb="17" eb="19">
      <t>バンゴウ</t>
    </rPh>
    <rPh sb="21" eb="22">
      <t>ケタ</t>
    </rPh>
    <phoneticPr fontId="1"/>
  </si>
  <si>
    <t>受付審査</t>
    <rPh sb="0" eb="4">
      <t>ウケツケシンサ</t>
    </rPh>
    <phoneticPr fontId="1"/>
  </si>
  <si>
    <t xml:space="preserve"> ．　　．</t>
    <phoneticPr fontId="1"/>
  </si>
  <si>
    <t>ご契約者住所</t>
    <rPh sb="1" eb="4">
      <t>ケイヤクシャ</t>
    </rPh>
    <rPh sb="4" eb="6">
      <t>ジュウショ</t>
    </rPh>
    <phoneticPr fontId="1"/>
  </si>
  <si>
    <t>ご契約者名義</t>
    <rPh sb="1" eb="6">
      <t>ケイヤクシャメイギ</t>
    </rPh>
    <phoneticPr fontId="1"/>
  </si>
  <si>
    <t>ご担当者</t>
    <rPh sb="1" eb="4">
      <t>タントウシャ</t>
    </rPh>
    <phoneticPr fontId="1"/>
  </si>
  <si>
    <t>直接入力（西暦）。需給開始日は、当社が記入。</t>
    <rPh sb="0" eb="2">
      <t>チョクセツ</t>
    </rPh>
    <rPh sb="2" eb="4">
      <t>ニュウリョク</t>
    </rPh>
    <rPh sb="5" eb="7">
      <t>セイレキ</t>
    </rPh>
    <rPh sb="9" eb="11">
      <t>ジュキュウ</t>
    </rPh>
    <rPh sb="11" eb="14">
      <t>カイシビ</t>
    </rPh>
    <rPh sb="16" eb="18">
      <t>トウシャ</t>
    </rPh>
    <rPh sb="19" eb="21">
      <t>キニュウ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</si>
</sst>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_ "/>
    <numFmt numFmtId="177" formatCode="#,##0_ "/>
    <numFmt numFmtId="178" formatCode="000\-0000"/>
    <numFmt numFmtId="179" formatCode="[$-F800]dddd\,\ mmmm\ dd\,\ yyyy"/>
    <numFmt numFmtId="180" formatCode="&quot;〒 &quot;###\-####"/>
    <numFmt numFmtId="181" formatCode="yyyy&quot;年&quot;m&quot;月&quot;d&quot;日&quot;;@"/>
    <numFmt numFmtId="182" formatCode="#,##0;&quot;▲ &quot;#,##0"/>
    <numFmt numFmtId="183" formatCode="0;0;;@"/>
    <numFmt numFmtId="184" formatCode="0#"/>
    <numFmt numFmtId="185" formatCode="00#"/>
    <numFmt numFmtId="186" formatCode="#,##0_ ;[Red]\-#,##0\ "/>
  </numFmts>
  <fonts count="40"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1"/>
      <color theme="1"/>
      <name val="ＭＳ 明朝"/>
      <family val="2"/>
      <charset val="128"/>
    </font>
    <font>
      <sz val="6"/>
      <name val="ＭＳ 明朝"/>
      <family val="2"/>
      <charset val="128"/>
    </font>
    <font>
      <u/>
      <sz val="11"/>
      <color theme="10"/>
      <name val="游ゴシック"/>
      <family val="2"/>
      <charset val="128"/>
      <scheme val="minor"/>
    </font>
    <font>
      <sz val="11"/>
      <color theme="1"/>
      <name val="ＭＳ Ｐ明朝"/>
      <family val="1"/>
      <charset val="128"/>
    </font>
    <font>
      <sz val="11"/>
      <name val="ＭＳ Ｐ明朝"/>
      <family val="1"/>
      <charset val="128"/>
    </font>
    <font>
      <sz val="10"/>
      <name val="ＭＳ Ｐ明朝"/>
      <family val="1"/>
      <charset val="128"/>
    </font>
    <font>
      <sz val="10"/>
      <color theme="1"/>
      <name val="ＭＳ Ｐ明朝"/>
      <family val="1"/>
      <charset val="128"/>
    </font>
    <font>
      <sz val="8"/>
      <color theme="1"/>
      <name val="ＭＳ Ｐ明朝"/>
      <family val="1"/>
      <charset val="128"/>
    </font>
    <font>
      <sz val="8"/>
      <name val="ＭＳ Ｐ明朝"/>
      <family val="1"/>
      <charset val="128"/>
    </font>
    <font>
      <sz val="9"/>
      <color theme="1"/>
      <name val="ＭＳ Ｐ明朝"/>
      <family val="1"/>
      <charset val="128"/>
    </font>
    <font>
      <sz val="14"/>
      <name val="ＭＳ Ｐゴシック"/>
      <family val="3"/>
      <charset val="128"/>
    </font>
    <font>
      <u/>
      <sz val="11"/>
      <color theme="10"/>
      <name val="ＭＳ Ｐゴシック"/>
      <family val="3"/>
      <charset val="128"/>
    </font>
    <font>
      <sz val="10"/>
      <color theme="1" tint="0.34998626667073579"/>
      <name val="Meiryo UI"/>
      <family val="3"/>
      <charset val="128"/>
    </font>
    <font>
      <sz val="10"/>
      <color theme="0" tint="-0.499984740745262"/>
      <name val="Meiryo UI"/>
      <family val="3"/>
      <charset val="128"/>
    </font>
    <font>
      <u/>
      <sz val="10"/>
      <color theme="0" tint="-0.499984740745262"/>
      <name val="ＭＳ Ｐゴシック"/>
      <family val="3"/>
      <charset val="128"/>
    </font>
    <font>
      <sz val="10"/>
      <color theme="0" tint="-0.499984740745262"/>
      <name val="ＭＳ Ｐゴシック"/>
      <family val="3"/>
      <charset val="128"/>
    </font>
    <font>
      <b/>
      <sz val="15"/>
      <color theme="1" tint="0.34998626667073579"/>
      <name val="Meiryo UI"/>
      <family val="3"/>
      <charset val="128"/>
    </font>
    <font>
      <b/>
      <sz val="15"/>
      <color theme="1" tint="0.34998626667073579"/>
      <name val="ＭＳ Ｐゴシック"/>
      <family val="3"/>
      <charset val="128"/>
    </font>
    <font>
      <sz val="11"/>
      <color theme="1"/>
      <name val="Meiryo UI"/>
      <family val="3"/>
      <charset val="128"/>
    </font>
    <font>
      <sz val="9"/>
      <name val="ＭＳ Ｐ明朝"/>
      <family val="1"/>
      <charset val="128"/>
    </font>
    <font>
      <sz val="10"/>
      <color rgb="FFFF0000"/>
      <name val="Meiryo UI"/>
      <family val="3"/>
      <charset val="128"/>
    </font>
    <font>
      <b/>
      <sz val="15"/>
      <color rgb="FFFF0000"/>
      <name val="Meiryo UI"/>
      <family val="3"/>
      <charset val="128"/>
    </font>
    <font>
      <b/>
      <sz val="14"/>
      <color rgb="FFFF0000"/>
      <name val="Meiryo UI"/>
      <family val="3"/>
      <charset val="128"/>
    </font>
    <font>
      <b/>
      <sz val="14"/>
      <color theme="1" tint="0.34998626667073579"/>
      <name val="Meiryo UI"/>
      <family val="3"/>
      <charset val="128"/>
    </font>
    <font>
      <sz val="13"/>
      <color theme="1" tint="0.34998626667073579"/>
      <name val="Meiryo UI"/>
      <family val="3"/>
      <charset val="128"/>
    </font>
    <font>
      <sz val="14"/>
      <color theme="1" tint="0.34998626667073579"/>
      <name val="Meiryo UI"/>
      <family val="3"/>
      <charset val="128"/>
    </font>
    <font>
      <u/>
      <sz val="11"/>
      <color rgb="FF0070C0"/>
      <name val="Meiryo UI"/>
      <family val="3"/>
      <charset val="128"/>
    </font>
    <font>
      <sz val="10"/>
      <name val="Meiryo UI"/>
      <family val="3"/>
      <charset val="128"/>
    </font>
    <font>
      <b/>
      <sz val="15"/>
      <name val="Meiryo UI"/>
      <family val="3"/>
      <charset val="128"/>
    </font>
    <font>
      <sz val="10"/>
      <color rgb="FFFF0000"/>
      <name val="ＭＳ Ｐゴシック"/>
      <family val="3"/>
      <charset val="128"/>
    </font>
    <font>
      <sz val="14"/>
      <color theme="1"/>
      <name val="ＭＳ 明朝"/>
      <family val="2"/>
      <charset val="128"/>
    </font>
    <font>
      <sz val="14"/>
      <color theme="1"/>
      <name val="ＭＳ 明朝"/>
      <family val="1"/>
      <charset val="128"/>
    </font>
    <font>
      <sz val="12"/>
      <color theme="1"/>
      <name val="ＭＳ Ｐゴシック"/>
      <family val="3"/>
      <charset val="128"/>
    </font>
    <font>
      <b/>
      <sz val="13"/>
      <color rgb="FFFF0000"/>
      <name val="Meiryo UI"/>
      <family val="3"/>
      <charset val="128"/>
    </font>
    <font>
      <sz val="11"/>
      <color theme="1"/>
      <name val="游ゴシック"/>
      <family val="2"/>
      <charset val="128"/>
      <scheme val="minor"/>
    </font>
    <font>
      <sz val="8"/>
      <color theme="0"/>
      <name val="ＭＳ Ｐ明朝"/>
      <family val="1"/>
      <charset val="128"/>
    </font>
    <font>
      <sz val="7"/>
      <name val="ＭＳ Ｐ明朝"/>
      <family val="1"/>
      <charset val="128"/>
    </font>
  </fonts>
  <fills count="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CCECFF"/>
        <bgColor indexed="64"/>
      </patternFill>
    </fill>
    <fill>
      <patternFill patternType="solid">
        <fgColor theme="5" tint="0.79998168889431442"/>
        <bgColor indexed="64"/>
      </patternFill>
    </fill>
    <fill>
      <patternFill patternType="solid">
        <fgColor rgb="FFFFFFCC"/>
        <bgColor indexed="64"/>
      </patternFill>
    </fill>
    <fill>
      <patternFill patternType="solid">
        <fgColor rgb="FFFFFF00"/>
        <bgColor indexed="64"/>
      </patternFill>
    </fill>
    <fill>
      <patternFill patternType="solid">
        <fgColor theme="2" tint="-9.9978637043366805E-2"/>
        <bgColor indexed="64"/>
      </patternFill>
    </fill>
  </fills>
  <borders count="77">
    <border>
      <left/>
      <right/>
      <top/>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right style="thin">
        <color indexed="64"/>
      </right>
      <top/>
      <bottom/>
      <diagonal/>
    </border>
    <border>
      <left style="hair">
        <color indexed="64"/>
      </left>
      <right/>
      <top style="thin">
        <color indexed="64"/>
      </top>
      <bottom/>
      <diagonal/>
    </border>
    <border>
      <left style="thin">
        <color indexed="64"/>
      </left>
      <right/>
      <top/>
      <bottom/>
      <diagonal/>
    </border>
    <border>
      <left/>
      <right style="hair">
        <color indexed="64"/>
      </right>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hair">
        <color indexed="64"/>
      </left>
      <right/>
      <top/>
      <bottom/>
      <diagonal/>
    </border>
    <border>
      <left/>
      <right style="thin">
        <color indexed="64"/>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hair">
        <color auto="1"/>
      </right>
      <top style="hair">
        <color auto="1"/>
      </top>
      <bottom/>
      <diagonal/>
    </border>
    <border>
      <left style="thin">
        <color auto="1"/>
      </left>
      <right/>
      <top/>
      <bottom style="hair">
        <color auto="1"/>
      </bottom>
      <diagonal/>
    </border>
    <border>
      <left/>
      <right/>
      <top/>
      <bottom style="thin">
        <color indexed="64"/>
      </bottom>
      <diagonal/>
    </border>
    <border>
      <left/>
      <right style="hair">
        <color indexed="64"/>
      </right>
      <top style="thin">
        <color indexed="64"/>
      </top>
      <bottom/>
      <diagonal/>
    </border>
    <border>
      <left style="thin">
        <color auto="1"/>
      </left>
      <right style="thin">
        <color auto="1"/>
      </right>
      <top/>
      <bottom/>
      <diagonal/>
    </border>
    <border>
      <left/>
      <right style="thin">
        <color auto="1"/>
      </right>
      <top/>
      <bottom style="thin">
        <color auto="1"/>
      </bottom>
      <diagonal/>
    </border>
    <border>
      <left style="thin">
        <color auto="1"/>
      </left>
      <right/>
      <top/>
      <bottom style="thin">
        <color auto="1"/>
      </bottom>
      <diagonal/>
    </border>
    <border>
      <left/>
      <right style="hair">
        <color indexed="64"/>
      </right>
      <top/>
      <bottom style="thin">
        <color indexed="64"/>
      </bottom>
      <diagonal/>
    </border>
    <border>
      <left style="hair">
        <color auto="1"/>
      </left>
      <right/>
      <top/>
      <bottom style="thin">
        <color auto="1"/>
      </bottom>
      <diagonal/>
    </border>
    <border>
      <left style="thin">
        <color auto="1"/>
      </left>
      <right style="hair">
        <color auto="1"/>
      </right>
      <top style="thin">
        <color auto="1"/>
      </top>
      <bottom/>
      <diagonal/>
    </border>
    <border>
      <left style="thin">
        <color auto="1"/>
      </left>
      <right style="hair">
        <color auto="1"/>
      </right>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bottom style="dotted">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64"/>
      </right>
      <top style="thin">
        <color indexed="64"/>
      </top>
      <bottom style="thin">
        <color indexed="64"/>
      </bottom>
      <diagonal/>
    </border>
    <border>
      <left/>
      <right/>
      <top style="thin">
        <color auto="1"/>
      </top>
      <bottom style="thin">
        <color auto="1"/>
      </bottom>
      <diagonal/>
    </border>
    <border>
      <left style="thin">
        <color auto="1"/>
      </left>
      <right/>
      <top style="thin">
        <color auto="1"/>
      </top>
      <bottom style="hair">
        <color indexed="64"/>
      </bottom>
      <diagonal/>
    </border>
    <border>
      <left/>
      <right/>
      <top style="thin">
        <color auto="1"/>
      </top>
      <bottom style="hair">
        <color indexed="64"/>
      </bottom>
      <diagonal/>
    </border>
    <border>
      <left/>
      <right style="hair">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right style="thin">
        <color indexed="64"/>
      </right>
      <top style="hair">
        <color auto="1"/>
      </top>
      <bottom style="hair">
        <color auto="1"/>
      </bottom>
      <diagonal/>
    </border>
    <border>
      <left style="hair">
        <color rgb="FF000000"/>
      </left>
      <right/>
      <top style="hair">
        <color auto="1"/>
      </top>
      <bottom style="hair">
        <color indexed="64"/>
      </bottom>
      <diagonal/>
    </border>
    <border>
      <left/>
      <right/>
      <top style="hair">
        <color indexed="64"/>
      </top>
      <bottom style="thin">
        <color indexed="64"/>
      </bottom>
      <diagonal/>
    </border>
    <border>
      <left/>
      <right/>
      <top style="mediumDashed">
        <color auto="1"/>
      </top>
      <bottom/>
      <diagonal/>
    </border>
    <border>
      <left/>
      <right style="thin">
        <color auto="1"/>
      </right>
      <top style="thin">
        <color auto="1"/>
      </top>
      <bottom style="hair">
        <color auto="1"/>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
      <left style="thin">
        <color auto="1"/>
      </left>
      <right style="thin">
        <color indexed="64"/>
      </right>
      <top style="thin">
        <color auto="1"/>
      </top>
      <bottom style="hair">
        <color auto="1"/>
      </bottom>
      <diagonal/>
    </border>
    <border>
      <left style="thick">
        <color auto="1"/>
      </left>
      <right/>
      <top style="thick">
        <color auto="1"/>
      </top>
      <bottom/>
      <diagonal/>
    </border>
    <border>
      <left/>
      <right/>
      <top style="thick">
        <color auto="1"/>
      </top>
      <bottom/>
      <diagonal/>
    </border>
    <border>
      <left style="thin">
        <color auto="1"/>
      </left>
      <right/>
      <top style="thick">
        <color auto="1"/>
      </top>
      <bottom/>
      <diagonal/>
    </border>
    <border>
      <left/>
      <right style="thick">
        <color auto="1"/>
      </right>
      <top style="thick">
        <color auto="1"/>
      </top>
      <bottom/>
      <diagonal/>
    </border>
    <border>
      <left style="thick">
        <color auto="1"/>
      </left>
      <right/>
      <top/>
      <bottom style="thick">
        <color auto="1"/>
      </bottom>
      <diagonal/>
    </border>
    <border>
      <left/>
      <right/>
      <top/>
      <bottom style="thick">
        <color auto="1"/>
      </bottom>
      <diagonal/>
    </border>
    <border>
      <left style="thin">
        <color auto="1"/>
      </left>
      <right/>
      <top/>
      <bottom style="thick">
        <color auto="1"/>
      </bottom>
      <diagonal/>
    </border>
    <border>
      <left/>
      <right style="thick">
        <color auto="1"/>
      </right>
      <top/>
      <bottom style="thick">
        <color auto="1"/>
      </bottom>
      <diagonal/>
    </border>
    <border>
      <left/>
      <right style="thin">
        <color auto="1"/>
      </right>
      <top style="hair">
        <color auto="1"/>
      </top>
      <bottom style="thin">
        <color auto="1"/>
      </bottom>
      <diagonal/>
    </border>
    <border>
      <left/>
      <right/>
      <top style="dotted">
        <color indexed="64"/>
      </top>
      <bottom style="dotted">
        <color indexed="64"/>
      </bottom>
      <diagonal/>
    </border>
    <border>
      <left style="thin">
        <color indexed="64"/>
      </left>
      <right/>
      <top/>
      <bottom style="dotted">
        <color indexed="64"/>
      </bottom>
      <diagonal/>
    </border>
    <border>
      <left style="thin">
        <color auto="1"/>
      </left>
      <right/>
      <top style="dotted">
        <color auto="1"/>
      </top>
      <bottom style="dotted">
        <color indexed="64"/>
      </bottom>
      <diagonal/>
    </border>
    <border>
      <left style="dotted">
        <color indexed="64"/>
      </left>
      <right/>
      <top/>
      <bottom/>
      <diagonal/>
    </border>
    <border>
      <left style="dotted">
        <color indexed="64"/>
      </left>
      <right/>
      <top style="dotted">
        <color indexed="64"/>
      </top>
      <bottom style="dotted">
        <color indexed="64"/>
      </bottom>
      <diagonal/>
    </border>
    <border>
      <left style="dotted">
        <color indexed="64"/>
      </left>
      <right style="dotted">
        <color indexed="64"/>
      </right>
      <top/>
      <bottom/>
      <diagonal/>
    </border>
    <border>
      <left/>
      <right style="dotted">
        <color indexed="64"/>
      </right>
      <top/>
      <bottom/>
      <diagonal/>
    </border>
    <border>
      <left/>
      <right style="dotted">
        <color indexed="64"/>
      </right>
      <top style="dotted">
        <color indexed="64"/>
      </top>
      <bottom style="dotted">
        <color indexed="64"/>
      </bottom>
      <diagonal/>
    </border>
    <border>
      <left/>
      <right/>
      <top/>
      <bottom style="mediumDashed">
        <color auto="1"/>
      </bottom>
      <diagonal/>
    </border>
    <border>
      <left style="hair">
        <color indexed="64"/>
      </left>
      <right/>
      <top style="thin">
        <color indexed="64"/>
      </top>
      <bottom style="hair">
        <color auto="1"/>
      </bottom>
      <diagonal/>
    </border>
    <border>
      <left style="thin">
        <color indexed="64"/>
      </left>
      <right/>
      <top style="dotted">
        <color indexed="64"/>
      </top>
      <bottom/>
      <diagonal/>
    </border>
    <border>
      <left style="hair">
        <color auto="1"/>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s>
  <cellStyleXfs count="6">
    <xf numFmtId="0" fontId="0" fillId="0" borderId="0">
      <alignment vertical="center"/>
    </xf>
    <xf numFmtId="0" fontId="2" fillId="0" borderId="0">
      <alignment vertical="center"/>
    </xf>
    <xf numFmtId="0" fontId="3" fillId="0" borderId="0">
      <alignment vertical="center"/>
    </xf>
    <xf numFmtId="38" fontId="3" fillId="0" borderId="0" applyFont="0" applyFill="0" applyBorder="0" applyAlignment="0" applyProtection="0">
      <alignment vertical="center"/>
    </xf>
    <xf numFmtId="0" fontId="5" fillId="0" borderId="0" applyNumberFormat="0" applyFill="0" applyBorder="0" applyAlignment="0" applyProtection="0">
      <alignment vertical="center"/>
    </xf>
    <xf numFmtId="38" fontId="37" fillId="0" borderId="0" applyFont="0" applyFill="0" applyBorder="0" applyAlignment="0" applyProtection="0">
      <alignment vertical="center"/>
    </xf>
  </cellStyleXfs>
  <cellXfs count="536">
    <xf numFmtId="0" fontId="0" fillId="0" borderId="0" xfId="0">
      <alignment vertical="center"/>
    </xf>
    <xf numFmtId="0" fontId="15" fillId="5" borderId="29" xfId="0" applyNumberFormat="1" applyFont="1" applyFill="1" applyBorder="1" applyAlignment="1" applyProtection="1">
      <alignment horizontal="center" vertical="center"/>
      <protection locked="0"/>
    </xf>
    <xf numFmtId="0" fontId="15" fillId="5" borderId="35" xfId="0" applyNumberFormat="1" applyFont="1" applyFill="1" applyBorder="1" applyAlignment="1" applyProtection="1">
      <alignment horizontal="center" vertical="center"/>
      <protection locked="0"/>
    </xf>
    <xf numFmtId="49" fontId="15" fillId="5" borderId="29" xfId="0" applyNumberFormat="1" applyFont="1" applyFill="1" applyBorder="1" applyAlignment="1" applyProtection="1">
      <alignment horizontal="center" vertical="center"/>
      <protection locked="0"/>
    </xf>
    <xf numFmtId="49" fontId="15" fillId="5" borderId="35" xfId="0" applyNumberFormat="1" applyFont="1" applyFill="1" applyBorder="1" applyAlignment="1" applyProtection="1">
      <alignment horizontal="center" vertical="center"/>
      <protection locked="0"/>
    </xf>
    <xf numFmtId="0" fontId="15" fillId="5" borderId="36" xfId="0" applyNumberFormat="1" applyFont="1" applyFill="1" applyBorder="1" applyAlignment="1" applyProtection="1">
      <alignment horizontal="center" vertical="center"/>
      <protection locked="0"/>
    </xf>
    <xf numFmtId="0" fontId="15" fillId="5" borderId="37" xfId="0" applyNumberFormat="1" applyFont="1" applyFill="1" applyBorder="1" applyAlignment="1" applyProtection="1">
      <alignment horizontal="center" vertical="center"/>
      <protection locked="0"/>
    </xf>
    <xf numFmtId="0" fontId="15" fillId="5" borderId="23" xfId="0" applyNumberFormat="1" applyFont="1" applyFill="1" applyBorder="1" applyAlignment="1" applyProtection="1">
      <alignment horizontal="center" vertical="center"/>
      <protection locked="0"/>
    </xf>
    <xf numFmtId="0" fontId="15" fillId="5" borderId="19" xfId="0" applyNumberFormat="1" applyFont="1" applyFill="1" applyBorder="1" applyAlignment="1" applyProtection="1">
      <alignment horizontal="center" vertical="center"/>
      <protection locked="0"/>
    </xf>
    <xf numFmtId="49" fontId="15" fillId="5" borderId="23" xfId="0" applyNumberFormat="1" applyFont="1" applyFill="1" applyBorder="1" applyAlignment="1" applyProtection="1">
      <alignment horizontal="center" vertical="center"/>
      <protection locked="0"/>
    </xf>
    <xf numFmtId="49" fontId="15" fillId="5" borderId="19" xfId="0" applyNumberFormat="1" applyFont="1" applyFill="1" applyBorder="1" applyAlignment="1" applyProtection="1">
      <alignment horizontal="center" vertical="center"/>
      <protection locked="0"/>
    </xf>
    <xf numFmtId="0" fontId="16" fillId="0" borderId="0" xfId="0" applyFont="1" applyProtection="1">
      <alignment vertical="center"/>
    </xf>
    <xf numFmtId="0" fontId="16" fillId="0" borderId="0" xfId="0" applyFont="1" applyFill="1" applyProtection="1">
      <alignment vertical="center"/>
    </xf>
    <xf numFmtId="0" fontId="16" fillId="0" borderId="0" xfId="0" applyFont="1" applyFill="1" applyBorder="1" applyProtection="1">
      <alignment vertical="center"/>
    </xf>
    <xf numFmtId="0" fontId="16" fillId="0" borderId="0" xfId="0" applyFont="1" applyBorder="1" applyProtection="1">
      <alignment vertical="center"/>
    </xf>
    <xf numFmtId="0" fontId="19" fillId="3" borderId="0" xfId="0" applyFont="1" applyFill="1" applyBorder="1" applyProtection="1">
      <alignment vertical="center"/>
    </xf>
    <xf numFmtId="0" fontId="20" fillId="0" borderId="0" xfId="4" applyFont="1" applyFill="1" applyBorder="1" applyAlignment="1" applyProtection="1">
      <alignment horizontal="center" vertical="center" wrapText="1"/>
    </xf>
    <xf numFmtId="0" fontId="17" fillId="0" borderId="0" xfId="4" applyFont="1" applyBorder="1" applyAlignment="1" applyProtection="1">
      <alignment horizontal="left" vertical="center" wrapText="1" indent="1"/>
    </xf>
    <xf numFmtId="0" fontId="18" fillId="0" borderId="0" xfId="0" applyFont="1" applyFill="1" applyBorder="1" applyAlignment="1" applyProtection="1">
      <alignment vertical="center" wrapText="1"/>
    </xf>
    <xf numFmtId="0" fontId="18" fillId="0" borderId="0" xfId="0" applyFont="1" applyBorder="1" applyAlignment="1" applyProtection="1">
      <alignment vertical="center" wrapText="1"/>
    </xf>
    <xf numFmtId="0" fontId="15" fillId="0" borderId="0" xfId="0" applyFont="1" applyBorder="1" applyProtection="1">
      <alignment vertical="center"/>
    </xf>
    <xf numFmtId="0" fontId="19" fillId="0" borderId="0" xfId="0" applyFont="1" applyBorder="1" applyProtection="1">
      <alignment vertical="center"/>
    </xf>
    <xf numFmtId="0" fontId="24" fillId="0" borderId="0" xfId="0" applyFont="1" applyBorder="1" applyAlignment="1" applyProtection="1">
      <alignment vertical="center"/>
    </xf>
    <xf numFmtId="0" fontId="25" fillId="0" borderId="0" xfId="0" applyFont="1" applyBorder="1" applyAlignment="1" applyProtection="1">
      <alignment horizontal="center" vertical="center"/>
    </xf>
    <xf numFmtId="0" fontId="27" fillId="0" borderId="0" xfId="0" applyFont="1" applyBorder="1" applyAlignment="1" applyProtection="1">
      <alignment horizontal="left" vertical="center" indent="1"/>
    </xf>
    <xf numFmtId="0" fontId="26" fillId="0" borderId="0" xfId="0" applyFont="1" applyBorder="1" applyAlignment="1" applyProtection="1">
      <alignment horizontal="center" vertical="center"/>
    </xf>
    <xf numFmtId="0" fontId="27" fillId="0" borderId="0" xfId="0" applyFont="1" applyBorder="1" applyProtection="1">
      <alignment vertical="center"/>
    </xf>
    <xf numFmtId="0" fontId="19" fillId="0" borderId="0" xfId="0" applyFont="1" applyBorder="1" applyAlignment="1" applyProtection="1">
      <alignment vertical="center"/>
    </xf>
    <xf numFmtId="0" fontId="28" fillId="0" borderId="0" xfId="0" applyFont="1" applyBorder="1" applyAlignment="1" applyProtection="1">
      <alignment horizontal="left" vertical="center" indent="1"/>
    </xf>
    <xf numFmtId="0" fontId="28" fillId="3" borderId="0" xfId="0" applyFont="1" applyFill="1" applyBorder="1" applyAlignment="1" applyProtection="1">
      <alignment horizontal="center" vertical="center"/>
    </xf>
    <xf numFmtId="0" fontId="15" fillId="0" borderId="0" xfId="0" applyFont="1" applyProtection="1">
      <alignment vertical="center"/>
    </xf>
    <xf numFmtId="0" fontId="15" fillId="0" borderId="0" xfId="0" applyFont="1" applyFill="1" applyProtection="1">
      <alignment vertical="center"/>
    </xf>
    <xf numFmtId="0" fontId="23" fillId="0" borderId="0" xfId="0" applyFont="1" applyProtection="1">
      <alignment vertical="center"/>
    </xf>
    <xf numFmtId="181" fontId="15" fillId="0" borderId="35" xfId="0" applyNumberFormat="1" applyFont="1" applyFill="1" applyBorder="1" applyAlignment="1" applyProtection="1">
      <alignment horizontal="center" vertical="center"/>
    </xf>
    <xf numFmtId="181" fontId="15" fillId="0" borderId="34" xfId="0" applyNumberFormat="1" applyFont="1" applyFill="1" applyBorder="1" applyAlignment="1" applyProtection="1">
      <alignment vertical="center"/>
    </xf>
    <xf numFmtId="176" fontId="15" fillId="3" borderId="70" xfId="0" applyNumberFormat="1" applyFont="1" applyFill="1" applyBorder="1" applyAlignment="1" applyProtection="1">
      <alignment horizontal="left" vertical="center"/>
    </xf>
    <xf numFmtId="0" fontId="15" fillId="0" borderId="67" xfId="0" applyFont="1" applyFill="1" applyBorder="1" applyProtection="1">
      <alignment vertical="center"/>
    </xf>
    <xf numFmtId="176" fontId="15" fillId="0" borderId="63" xfId="0" applyNumberFormat="1" applyFont="1" applyFill="1" applyBorder="1" applyAlignment="1" applyProtection="1">
      <alignment horizontal="center" vertical="center"/>
    </xf>
    <xf numFmtId="0" fontId="15" fillId="0" borderId="63" xfId="0" applyFont="1" applyBorder="1" applyProtection="1">
      <alignment vertical="center"/>
    </xf>
    <xf numFmtId="0" fontId="15" fillId="0" borderId="70" xfId="0" applyFont="1" applyBorder="1" applyProtection="1">
      <alignment vertical="center"/>
    </xf>
    <xf numFmtId="0" fontId="23" fillId="0" borderId="0" xfId="0" applyFont="1" applyBorder="1" applyProtection="1">
      <alignment vertical="center"/>
    </xf>
    <xf numFmtId="176" fontId="15" fillId="0" borderId="70" xfId="0" applyNumberFormat="1" applyFont="1" applyFill="1" applyBorder="1" applyAlignment="1" applyProtection="1">
      <alignment horizontal="left" vertical="center"/>
    </xf>
    <xf numFmtId="49" fontId="15" fillId="0" borderId="35" xfId="0" applyNumberFormat="1" applyFont="1" applyFill="1" applyBorder="1" applyAlignment="1" applyProtection="1">
      <alignment horizontal="center" vertical="center"/>
    </xf>
    <xf numFmtId="49" fontId="15" fillId="0" borderId="34" xfId="0" applyNumberFormat="1" applyFont="1" applyFill="1" applyBorder="1" applyAlignment="1" applyProtection="1">
      <alignment vertical="center"/>
    </xf>
    <xf numFmtId="0" fontId="15" fillId="0" borderId="50" xfId="0" applyFont="1" applyFill="1" applyBorder="1" applyAlignment="1" applyProtection="1">
      <alignment horizontal="left" vertical="center"/>
    </xf>
    <xf numFmtId="0" fontId="15" fillId="0" borderId="48" xfId="0" applyFont="1" applyFill="1" applyBorder="1" applyAlignment="1" applyProtection="1">
      <alignment horizontal="center" vertical="center"/>
    </xf>
    <xf numFmtId="0" fontId="15" fillId="0" borderId="0" xfId="0" applyFont="1" applyFill="1" applyBorder="1" applyAlignment="1" applyProtection="1">
      <alignment horizontal="center" vertical="center"/>
    </xf>
    <xf numFmtId="0" fontId="15" fillId="0" borderId="69" xfId="0" applyFont="1" applyBorder="1" applyProtection="1">
      <alignment vertical="center"/>
    </xf>
    <xf numFmtId="176" fontId="15" fillId="0" borderId="69" xfId="0" applyNumberFormat="1" applyFont="1" applyFill="1" applyBorder="1" applyAlignment="1" applyProtection="1">
      <alignment horizontal="left" vertical="center"/>
    </xf>
    <xf numFmtId="0" fontId="15" fillId="0" borderId="66" xfId="0" applyFont="1" applyFill="1" applyBorder="1" applyProtection="1">
      <alignment vertical="center"/>
    </xf>
    <xf numFmtId="176" fontId="15" fillId="0" borderId="0" xfId="0" applyNumberFormat="1" applyFont="1" applyFill="1" applyBorder="1" applyAlignment="1" applyProtection="1">
      <alignment horizontal="center" vertical="center"/>
    </xf>
    <xf numFmtId="0" fontId="15" fillId="4" borderId="32" xfId="0" applyFont="1" applyFill="1" applyBorder="1" applyAlignment="1" applyProtection="1">
      <alignment horizontal="center" vertical="center"/>
    </xf>
    <xf numFmtId="178" fontId="15" fillId="0" borderId="3" xfId="0" applyNumberFormat="1" applyFont="1" applyFill="1" applyBorder="1" applyAlignment="1" applyProtection="1">
      <alignment horizontal="center" vertical="center"/>
    </xf>
    <xf numFmtId="178" fontId="15" fillId="0" borderId="3" xfId="0" applyNumberFormat="1" applyFont="1" applyFill="1" applyBorder="1" applyAlignment="1" applyProtection="1">
      <alignment vertical="center"/>
    </xf>
    <xf numFmtId="178" fontId="15" fillId="0" borderId="2" xfId="0" applyNumberFormat="1" applyFont="1" applyFill="1" applyBorder="1" applyAlignment="1" applyProtection="1">
      <alignment vertical="center"/>
    </xf>
    <xf numFmtId="0" fontId="15" fillId="4" borderId="28" xfId="0" applyFont="1" applyFill="1" applyBorder="1" applyAlignment="1" applyProtection="1">
      <alignment horizontal="center" vertical="center" wrapText="1"/>
    </xf>
    <xf numFmtId="0" fontId="15" fillId="4" borderId="33" xfId="0" applyFont="1" applyFill="1" applyBorder="1" applyAlignment="1" applyProtection="1">
      <alignment horizontal="center" vertical="center"/>
    </xf>
    <xf numFmtId="49" fontId="15" fillId="0" borderId="19" xfId="0" applyNumberFormat="1" applyFont="1" applyFill="1" applyBorder="1" applyAlignment="1" applyProtection="1">
      <alignment horizontal="center" vertical="center"/>
    </xf>
    <xf numFmtId="49" fontId="15" fillId="0" borderId="22" xfId="0" applyNumberFormat="1" applyFont="1" applyFill="1" applyBorder="1" applyAlignment="1" applyProtection="1">
      <alignment vertical="center"/>
    </xf>
    <xf numFmtId="0" fontId="15" fillId="5" borderId="28" xfId="0" applyFont="1" applyFill="1" applyBorder="1" applyAlignment="1" applyProtection="1">
      <alignment vertical="center" shrinkToFit="1"/>
    </xf>
    <xf numFmtId="0" fontId="15" fillId="5" borderId="28" xfId="0" applyFont="1" applyFill="1" applyBorder="1" applyAlignment="1" applyProtection="1">
      <alignment horizontal="left" vertical="center" shrinkToFit="1"/>
    </xf>
    <xf numFmtId="0" fontId="15" fillId="4" borderId="53" xfId="0" applyFont="1" applyFill="1" applyBorder="1" applyAlignment="1" applyProtection="1">
      <alignment horizontal="center" vertical="center"/>
    </xf>
    <xf numFmtId="181" fontId="15" fillId="0" borderId="37" xfId="0" applyNumberFormat="1" applyFont="1" applyFill="1" applyBorder="1" applyAlignment="1" applyProtection="1">
      <alignment horizontal="center" vertical="center"/>
    </xf>
    <xf numFmtId="181" fontId="15" fillId="0" borderId="47" xfId="0" applyNumberFormat="1" applyFont="1" applyFill="1" applyBorder="1" applyAlignment="1" applyProtection="1">
      <alignment vertical="center"/>
    </xf>
    <xf numFmtId="181" fontId="15" fillId="0" borderId="19" xfId="0" applyNumberFormat="1" applyFont="1" applyFill="1" applyBorder="1" applyAlignment="1" applyProtection="1">
      <alignment horizontal="center" vertical="center"/>
    </xf>
    <xf numFmtId="181" fontId="15" fillId="0" borderId="22" xfId="0" applyNumberFormat="1" applyFont="1" applyFill="1" applyBorder="1" applyAlignment="1" applyProtection="1">
      <alignment vertical="center"/>
    </xf>
    <xf numFmtId="0" fontId="15" fillId="4" borderId="28" xfId="0" applyFont="1" applyFill="1" applyBorder="1" applyAlignment="1" applyProtection="1">
      <alignment horizontal="center" vertical="center"/>
    </xf>
    <xf numFmtId="0" fontId="15" fillId="0" borderId="67" xfId="0" applyFont="1" applyFill="1" applyBorder="1" applyAlignment="1" applyProtection="1">
      <alignment vertical="center"/>
    </xf>
    <xf numFmtId="178" fontId="15" fillId="0" borderId="35" xfId="0" applyNumberFormat="1" applyFont="1" applyFill="1" applyBorder="1" applyAlignment="1" applyProtection="1">
      <alignment horizontal="center" vertical="center"/>
    </xf>
    <xf numFmtId="178" fontId="15" fillId="0" borderId="35" xfId="0" applyNumberFormat="1" applyFont="1" applyFill="1" applyBorder="1" applyAlignment="1" applyProtection="1">
      <alignment vertical="center"/>
    </xf>
    <xf numFmtId="178" fontId="15" fillId="0" borderId="34" xfId="0" applyNumberFormat="1" applyFont="1" applyFill="1" applyBorder="1" applyAlignment="1" applyProtection="1">
      <alignment vertical="center"/>
    </xf>
    <xf numFmtId="177" fontId="15" fillId="5" borderId="28" xfId="0" applyNumberFormat="1" applyFont="1" applyFill="1" applyBorder="1" applyAlignment="1" applyProtection="1">
      <alignment horizontal="center" vertical="center"/>
    </xf>
    <xf numFmtId="177" fontId="15" fillId="5" borderId="28" xfId="0" applyNumberFormat="1" applyFont="1" applyFill="1" applyBorder="1" applyAlignment="1" applyProtection="1">
      <alignment vertical="center"/>
    </xf>
    <xf numFmtId="0" fontId="16" fillId="0" borderId="71" xfId="0" applyFont="1" applyBorder="1" applyProtection="1">
      <alignment vertical="center"/>
    </xf>
    <xf numFmtId="0" fontId="16" fillId="0" borderId="71" xfId="0" applyFont="1" applyFill="1" applyBorder="1" applyProtection="1">
      <alignment vertical="center"/>
    </xf>
    <xf numFmtId="0" fontId="30" fillId="0" borderId="0" xfId="0" applyFont="1" applyBorder="1" applyProtection="1">
      <alignment vertical="center"/>
    </xf>
    <xf numFmtId="0" fontId="31" fillId="0" borderId="0" xfId="0" applyFont="1" applyBorder="1" applyAlignment="1" applyProtection="1">
      <alignment vertical="center"/>
    </xf>
    <xf numFmtId="0" fontId="30" fillId="0" borderId="0" xfId="0" applyFont="1" applyProtection="1">
      <alignment vertical="center"/>
    </xf>
    <xf numFmtId="0" fontId="30" fillId="0" borderId="0" xfId="0" applyFont="1" applyFill="1" applyBorder="1" applyAlignment="1" applyProtection="1">
      <alignment vertical="center"/>
    </xf>
    <xf numFmtId="0" fontId="30" fillId="0" borderId="0" xfId="0" applyFont="1" applyFill="1" applyBorder="1" applyProtection="1">
      <alignment vertical="center"/>
    </xf>
    <xf numFmtId="0" fontId="32" fillId="7" borderId="0" xfId="4" applyFont="1" applyFill="1" applyBorder="1" applyAlignment="1" applyProtection="1">
      <alignment horizontal="left" vertical="center" wrapText="1" indent="1"/>
      <protection locked="0"/>
    </xf>
    <xf numFmtId="0" fontId="23" fillId="7" borderId="0" xfId="0" applyFont="1" applyFill="1" applyProtection="1">
      <alignment vertical="center"/>
      <protection locked="0"/>
    </xf>
    <xf numFmtId="0" fontId="32" fillId="3" borderId="0" xfId="0" applyFont="1" applyFill="1" applyBorder="1" applyAlignment="1" applyProtection="1">
      <alignment vertical="center" wrapText="1"/>
      <protection locked="0"/>
    </xf>
    <xf numFmtId="0" fontId="23" fillId="3" borderId="0" xfId="0" applyFont="1" applyFill="1" applyBorder="1" applyProtection="1">
      <alignment vertical="center"/>
      <protection locked="0"/>
    </xf>
    <xf numFmtId="0" fontId="23" fillId="3" borderId="0" xfId="0" applyFont="1" applyFill="1" applyProtection="1">
      <alignment vertical="center"/>
      <protection locked="0"/>
    </xf>
    <xf numFmtId="3" fontId="23" fillId="3" borderId="0" xfId="0" applyNumberFormat="1" applyFont="1" applyFill="1" applyProtection="1">
      <alignment vertical="center"/>
      <protection locked="0"/>
    </xf>
    <xf numFmtId="0" fontId="25" fillId="0" borderId="0" xfId="0" applyFont="1" applyBorder="1" applyAlignment="1" applyProtection="1">
      <alignment vertical="center"/>
    </xf>
    <xf numFmtId="0" fontId="25" fillId="0" borderId="0" xfId="0" applyFont="1" applyBorder="1" applyAlignment="1" applyProtection="1">
      <alignment horizontal="center" vertical="center" shrinkToFit="1"/>
      <protection hidden="1"/>
    </xf>
    <xf numFmtId="181" fontId="15" fillId="0" borderId="65" xfId="0" applyNumberFormat="1" applyFont="1" applyFill="1" applyBorder="1" applyAlignment="1" applyProtection="1">
      <alignment horizontal="center" vertical="center"/>
      <protection hidden="1"/>
    </xf>
    <xf numFmtId="0" fontId="15" fillId="0" borderId="0" xfId="0" applyFont="1" applyFill="1" applyBorder="1" applyProtection="1">
      <alignment vertical="center"/>
      <protection hidden="1"/>
    </xf>
    <xf numFmtId="181" fontId="15" fillId="0" borderId="64" xfId="0" applyNumberFormat="1" applyFont="1" applyFill="1" applyBorder="1" applyAlignment="1" applyProtection="1">
      <alignment horizontal="center" vertical="center"/>
      <protection hidden="1"/>
    </xf>
    <xf numFmtId="176" fontId="15" fillId="0" borderId="0" xfId="0" applyNumberFormat="1" applyFont="1" applyFill="1" applyBorder="1" applyAlignment="1" applyProtection="1">
      <alignment horizontal="left" vertical="center"/>
      <protection hidden="1"/>
    </xf>
    <xf numFmtId="176" fontId="15" fillId="0" borderId="65" xfId="0" applyNumberFormat="1" applyFont="1" applyFill="1" applyBorder="1" applyAlignment="1" applyProtection="1">
      <alignment horizontal="left" vertical="center"/>
      <protection hidden="1"/>
    </xf>
    <xf numFmtId="49" fontId="15" fillId="0" borderId="65" xfId="0" applyNumberFormat="1" applyFont="1" applyFill="1" applyBorder="1" applyAlignment="1" applyProtection="1">
      <alignment horizontal="left" vertical="center"/>
      <protection hidden="1"/>
    </xf>
    <xf numFmtId="177" fontId="15" fillId="0" borderId="6" xfId="0" applyNumberFormat="1" applyFont="1" applyFill="1" applyBorder="1" applyAlignment="1" applyProtection="1">
      <alignment horizontal="left" vertical="center"/>
      <protection hidden="1"/>
    </xf>
    <xf numFmtId="177" fontId="15" fillId="0" borderId="65" xfId="0" applyNumberFormat="1" applyFont="1" applyFill="1" applyBorder="1" applyAlignment="1" applyProtection="1">
      <alignment horizontal="left" vertical="center" shrinkToFit="1"/>
      <protection hidden="1"/>
    </xf>
    <xf numFmtId="182" fontId="15" fillId="0" borderId="65" xfId="0" applyNumberFormat="1" applyFont="1" applyFill="1" applyBorder="1" applyAlignment="1" applyProtection="1">
      <alignment horizontal="left" vertical="center"/>
      <protection hidden="1"/>
    </xf>
    <xf numFmtId="181" fontId="15" fillId="0" borderId="0" xfId="0" applyNumberFormat="1" applyFont="1" applyFill="1" applyBorder="1" applyAlignment="1" applyProtection="1">
      <alignment vertical="center"/>
      <protection hidden="1"/>
    </xf>
    <xf numFmtId="181" fontId="15" fillId="0" borderId="64" xfId="0" applyNumberFormat="1" applyFont="1" applyFill="1" applyBorder="1" applyAlignment="1" applyProtection="1">
      <alignment vertical="center"/>
      <protection hidden="1"/>
    </xf>
    <xf numFmtId="177" fontId="15" fillId="0" borderId="0" xfId="0" applyNumberFormat="1" applyFont="1" applyFill="1" applyBorder="1" applyAlignment="1" applyProtection="1">
      <alignment horizontal="left" vertical="center"/>
      <protection hidden="1"/>
    </xf>
    <xf numFmtId="177" fontId="15" fillId="0" borderId="65" xfId="0" applyNumberFormat="1" applyFont="1" applyFill="1" applyBorder="1" applyAlignment="1" applyProtection="1">
      <alignment horizontal="left" vertical="center"/>
      <protection hidden="1"/>
    </xf>
    <xf numFmtId="0" fontId="23" fillId="3" borderId="0" xfId="0" applyFont="1" applyFill="1" applyAlignment="1" applyProtection="1">
      <alignment horizontal="center" vertical="center"/>
      <protection hidden="1"/>
    </xf>
    <xf numFmtId="183" fontId="15" fillId="0" borderId="0" xfId="0" applyNumberFormat="1" applyFont="1" applyProtection="1">
      <alignment vertical="center"/>
      <protection hidden="1"/>
    </xf>
    <xf numFmtId="0" fontId="7" fillId="0" borderId="0" xfId="0" applyFont="1" applyProtection="1">
      <alignment vertical="center"/>
      <protection hidden="1"/>
    </xf>
    <xf numFmtId="0" fontId="6" fillId="0" borderId="0" xfId="0" applyFont="1" applyProtection="1">
      <alignment vertical="center"/>
      <protection hidden="1"/>
    </xf>
    <xf numFmtId="0" fontId="13" fillId="0" borderId="0" xfId="0" applyFont="1" applyAlignment="1" applyProtection="1">
      <alignment vertical="center"/>
      <protection hidden="1"/>
    </xf>
    <xf numFmtId="0" fontId="2" fillId="0" borderId="0" xfId="0" applyFont="1" applyProtection="1">
      <alignment vertical="center"/>
      <protection hidden="1"/>
    </xf>
    <xf numFmtId="0" fontId="7" fillId="0" borderId="0" xfId="0" applyFont="1" applyAlignment="1" applyProtection="1">
      <alignment vertical="center"/>
      <protection hidden="1"/>
    </xf>
    <xf numFmtId="0" fontId="7" fillId="0" borderId="40" xfId="0" applyNumberFormat="1" applyFont="1" applyBorder="1" applyAlignment="1" applyProtection="1">
      <alignment vertical="center"/>
      <protection hidden="1"/>
    </xf>
    <xf numFmtId="0" fontId="7" fillId="0" borderId="43" xfId="0" applyNumberFormat="1" applyFont="1" applyBorder="1" applyAlignment="1" applyProtection="1">
      <alignment vertical="center"/>
      <protection hidden="1"/>
    </xf>
    <xf numFmtId="0" fontId="6" fillId="0" borderId="0" xfId="0" applyFont="1" applyBorder="1" applyProtection="1">
      <alignment vertical="center"/>
      <protection hidden="1"/>
    </xf>
    <xf numFmtId="0" fontId="7" fillId="0" borderId="0" xfId="0" applyFont="1" applyAlignment="1" applyProtection="1">
      <alignment horizontal="distributed" vertical="center"/>
      <protection hidden="1"/>
    </xf>
    <xf numFmtId="0" fontId="7" fillId="0" borderId="0" xfId="0" applyFont="1" applyAlignment="1" applyProtection="1">
      <alignment horizontal="left" vertical="center"/>
      <protection hidden="1"/>
    </xf>
    <xf numFmtId="0" fontId="7" fillId="0" borderId="40" xfId="0" applyNumberFormat="1" applyFont="1" applyFill="1" applyBorder="1" applyAlignment="1" applyProtection="1">
      <alignment horizontal="left" vertical="center"/>
      <protection hidden="1"/>
    </xf>
    <xf numFmtId="0" fontId="7" fillId="0" borderId="8" xfId="0" applyNumberFormat="1" applyFont="1" applyBorder="1" applyAlignment="1" applyProtection="1">
      <alignment horizontal="left" vertical="center" indent="1"/>
      <protection hidden="1"/>
    </xf>
    <xf numFmtId="0" fontId="7" fillId="0" borderId="9" xfId="0" applyNumberFormat="1" applyFont="1" applyBorder="1" applyAlignment="1" applyProtection="1">
      <alignment vertical="center"/>
      <protection hidden="1"/>
    </xf>
    <xf numFmtId="0" fontId="7" fillId="0" borderId="10" xfId="0" applyNumberFormat="1" applyFont="1" applyBorder="1" applyAlignment="1" applyProtection="1">
      <alignment vertical="center"/>
      <protection hidden="1"/>
    </xf>
    <xf numFmtId="0" fontId="6" fillId="0" borderId="0" xfId="0" applyFont="1" applyAlignment="1" applyProtection="1">
      <alignment horizontal="center" vertical="center"/>
      <protection hidden="1"/>
    </xf>
    <xf numFmtId="0" fontId="6" fillId="0" borderId="0" xfId="0" applyFont="1" applyAlignment="1" applyProtection="1">
      <protection hidden="1"/>
    </xf>
    <xf numFmtId="0" fontId="5" fillId="0" borderId="0" xfId="4" applyAlignment="1" applyProtection="1">
      <protection hidden="1"/>
    </xf>
    <xf numFmtId="0" fontId="6" fillId="0" borderId="40" xfId="0" applyNumberFormat="1" applyFont="1" applyBorder="1" applyAlignment="1" applyProtection="1">
      <alignment horizontal="left" vertical="center"/>
      <protection hidden="1"/>
    </xf>
    <xf numFmtId="0" fontId="21" fillId="0" borderId="0" xfId="0" applyFont="1" applyAlignment="1" applyProtection="1">
      <protection hidden="1"/>
    </xf>
    <xf numFmtId="179" fontId="6" fillId="0" borderId="42" xfId="0" applyNumberFormat="1" applyFont="1" applyBorder="1" applyAlignment="1" applyProtection="1">
      <alignment vertical="center" shrinkToFit="1"/>
      <protection hidden="1"/>
    </xf>
    <xf numFmtId="0" fontId="6" fillId="0" borderId="40" xfId="0" applyNumberFormat="1" applyFont="1" applyBorder="1" applyAlignment="1" applyProtection="1">
      <alignment vertical="center" shrinkToFit="1"/>
      <protection hidden="1"/>
    </xf>
    <xf numFmtId="0" fontId="6" fillId="0" borderId="40" xfId="0" applyFont="1" applyBorder="1" applyAlignment="1" applyProtection="1">
      <alignment vertical="center"/>
      <protection hidden="1"/>
    </xf>
    <xf numFmtId="0" fontId="6" fillId="0" borderId="42" xfId="0" applyNumberFormat="1" applyFont="1" applyBorder="1" applyAlignment="1" applyProtection="1">
      <alignment vertical="center" shrinkToFit="1"/>
      <protection hidden="1"/>
    </xf>
    <xf numFmtId="0" fontId="7" fillId="0" borderId="9" xfId="0" applyNumberFormat="1" applyFont="1" applyBorder="1" applyAlignment="1" applyProtection="1">
      <alignment horizontal="left" vertical="center"/>
      <protection hidden="1"/>
    </xf>
    <xf numFmtId="0" fontId="22" fillId="0" borderId="9" xfId="0" applyNumberFormat="1" applyFont="1" applyBorder="1" applyAlignment="1" applyProtection="1">
      <alignment horizontal="left" vertical="center"/>
      <protection hidden="1"/>
    </xf>
    <xf numFmtId="0" fontId="22" fillId="0" borderId="9" xfId="0" applyNumberFormat="1" applyFont="1" applyBorder="1" applyAlignment="1" applyProtection="1">
      <alignment horizontal="left" vertical="center" indent="1"/>
      <protection hidden="1"/>
    </xf>
    <xf numFmtId="0" fontId="22" fillId="0" borderId="9" xfId="0" applyNumberFormat="1" applyFont="1" applyBorder="1" applyAlignment="1" applyProtection="1">
      <alignment vertical="center"/>
      <protection hidden="1"/>
    </xf>
    <xf numFmtId="0" fontId="7" fillId="0" borderId="0" xfId="0" applyFont="1" applyBorder="1" applyAlignment="1" applyProtection="1">
      <alignment wrapText="1"/>
      <protection hidden="1"/>
    </xf>
    <xf numFmtId="180" fontId="7" fillId="0" borderId="0" xfId="0" applyNumberFormat="1" applyFont="1" applyBorder="1" applyAlignment="1" applyProtection="1">
      <alignment vertical="center"/>
      <protection hidden="1"/>
    </xf>
    <xf numFmtId="0" fontId="10" fillId="0" borderId="0" xfId="0" applyFont="1" applyBorder="1" applyAlignment="1" applyProtection="1">
      <alignment horizontal="right" vertical="center"/>
      <protection hidden="1"/>
    </xf>
    <xf numFmtId="0" fontId="6" fillId="0" borderId="14" xfId="0" applyNumberFormat="1" applyFont="1" applyFill="1" applyBorder="1" applyAlignment="1" applyProtection="1">
      <alignment vertical="center" shrinkToFit="1"/>
      <protection hidden="1"/>
    </xf>
    <xf numFmtId="0" fontId="8" fillId="0" borderId="0" xfId="0" applyFont="1" applyFill="1" applyBorder="1" applyAlignment="1" applyProtection="1">
      <alignment horizontal="distributed" vertical="center" indent="1"/>
      <protection hidden="1"/>
    </xf>
    <xf numFmtId="0" fontId="7" fillId="0" borderId="0" xfId="0" applyFont="1" applyFill="1" applyBorder="1" applyAlignment="1" applyProtection="1">
      <alignment horizontal="left" vertical="center" indent="1"/>
      <protection hidden="1"/>
    </xf>
    <xf numFmtId="0" fontId="7" fillId="0" borderId="0" xfId="0" applyFont="1" applyFill="1" applyBorder="1" applyAlignment="1" applyProtection="1">
      <alignment horizontal="left" vertical="center"/>
      <protection hidden="1"/>
    </xf>
    <xf numFmtId="0" fontId="6" fillId="0" borderId="0" xfId="0" applyFont="1" applyFill="1" applyBorder="1" applyAlignment="1" applyProtection="1">
      <alignment horizontal="left" vertical="center"/>
      <protection hidden="1"/>
    </xf>
    <xf numFmtId="0" fontId="6" fillId="0" borderId="0" xfId="0" applyFont="1" applyFill="1" applyProtection="1">
      <alignment vertical="center"/>
      <protection hidden="1"/>
    </xf>
    <xf numFmtId="0" fontId="9" fillId="0" borderId="0" xfId="0" applyFont="1" applyProtection="1">
      <alignment vertical="center"/>
      <protection hidden="1"/>
    </xf>
    <xf numFmtId="0" fontId="9" fillId="0" borderId="0" xfId="0" applyFont="1" applyBorder="1" applyProtection="1">
      <alignment vertical="center"/>
      <protection hidden="1"/>
    </xf>
    <xf numFmtId="0" fontId="9" fillId="0" borderId="8" xfId="0" applyFont="1" applyBorder="1" applyAlignment="1" applyProtection="1">
      <alignment vertical="center"/>
      <protection hidden="1"/>
    </xf>
    <xf numFmtId="0" fontId="9" fillId="0" borderId="9" xfId="0" applyFont="1" applyBorder="1" applyAlignment="1" applyProtection="1">
      <alignment vertical="center"/>
      <protection hidden="1"/>
    </xf>
    <xf numFmtId="0" fontId="9" fillId="0" borderId="17" xfId="0" applyFont="1" applyBorder="1" applyAlignment="1" applyProtection="1">
      <alignment vertical="center"/>
      <protection hidden="1"/>
    </xf>
    <xf numFmtId="0" fontId="9" fillId="0" borderId="12" xfId="0" applyFont="1" applyBorder="1" applyAlignment="1" applyProtection="1">
      <alignment vertical="center"/>
      <protection hidden="1"/>
    </xf>
    <xf numFmtId="0" fontId="9" fillId="0" borderId="0" xfId="0" applyFont="1" applyBorder="1" applyAlignment="1" applyProtection="1">
      <alignment vertical="center"/>
      <protection hidden="1"/>
    </xf>
    <xf numFmtId="0" fontId="9" fillId="0" borderId="7" xfId="0" applyFont="1" applyBorder="1" applyAlignment="1" applyProtection="1">
      <alignment vertical="center"/>
      <protection hidden="1"/>
    </xf>
    <xf numFmtId="183" fontId="7" fillId="0" borderId="37" xfId="0" applyNumberFormat="1" applyFont="1" applyBorder="1" applyAlignment="1" applyProtection="1">
      <alignment vertical="center"/>
      <protection hidden="1"/>
    </xf>
    <xf numFmtId="0" fontId="7" fillId="0" borderId="37" xfId="0" applyNumberFormat="1" applyFont="1" applyFill="1" applyBorder="1" applyAlignment="1" applyProtection="1">
      <alignment horizontal="left" vertical="center"/>
      <protection hidden="1"/>
    </xf>
    <xf numFmtId="0" fontId="3" fillId="0" borderId="0" xfId="2">
      <alignment vertical="center"/>
    </xf>
    <xf numFmtId="0" fontId="34" fillId="0" borderId="28" xfId="2" applyFont="1" applyBorder="1" applyAlignment="1">
      <alignment horizontal="left" vertical="center" indent="1"/>
    </xf>
    <xf numFmtId="0" fontId="7" fillId="0" borderId="37" xfId="0" applyNumberFormat="1" applyFont="1" applyFill="1" applyBorder="1" applyAlignment="1" applyProtection="1">
      <alignment vertical="center" shrinkToFit="1"/>
      <protection hidden="1"/>
    </xf>
    <xf numFmtId="0" fontId="26" fillId="0" borderId="0" xfId="0" applyFont="1" applyBorder="1" applyAlignment="1" applyProtection="1">
      <alignment vertical="center"/>
    </xf>
    <xf numFmtId="0" fontId="15" fillId="0" borderId="28" xfId="0" applyFont="1" applyBorder="1" applyAlignment="1" applyProtection="1">
      <alignment horizontal="center" vertical="center"/>
    </xf>
    <xf numFmtId="0" fontId="15" fillId="6" borderId="36" xfId="0" applyNumberFormat="1" applyFont="1" applyFill="1" applyBorder="1" applyAlignment="1" applyProtection="1">
      <alignment horizontal="center" vertical="center"/>
      <protection locked="0"/>
    </xf>
    <xf numFmtId="184" fontId="15" fillId="6" borderId="37" xfId="0" applyNumberFormat="1" applyFont="1" applyFill="1" applyBorder="1" applyAlignment="1" applyProtection="1">
      <alignment horizontal="center" vertical="center"/>
      <protection locked="0"/>
    </xf>
    <xf numFmtId="181" fontId="15" fillId="0" borderId="47" xfId="0" applyNumberFormat="1" applyFont="1" applyFill="1" applyBorder="1" applyAlignment="1" applyProtection="1">
      <alignment horizontal="center" vertical="center"/>
    </xf>
    <xf numFmtId="0" fontId="15" fillId="0" borderId="64" xfId="0" applyFont="1" applyFill="1" applyBorder="1" applyAlignment="1" applyProtection="1">
      <alignment horizontal="left" vertical="center" indent="1"/>
    </xf>
    <xf numFmtId="0" fontId="15" fillId="0" borderId="31" xfId="0" applyFont="1" applyFill="1" applyBorder="1" applyProtection="1">
      <alignment vertical="center"/>
    </xf>
    <xf numFmtId="0" fontId="15" fillId="0" borderId="65" xfId="0" applyFont="1" applyFill="1" applyBorder="1" applyAlignment="1" applyProtection="1">
      <alignment horizontal="left" vertical="center" indent="1"/>
    </xf>
    <xf numFmtId="0" fontId="15" fillId="0" borderId="63" xfId="0" applyFont="1" applyFill="1" applyBorder="1" applyProtection="1">
      <alignment vertical="center"/>
    </xf>
    <xf numFmtId="0" fontId="15" fillId="0" borderId="26" xfId="0" applyFont="1" applyBorder="1" applyAlignment="1" applyProtection="1">
      <alignment horizontal="center" vertical="center"/>
    </xf>
    <xf numFmtId="0" fontId="15" fillId="6" borderId="27" xfId="0" applyFont="1" applyFill="1" applyBorder="1" applyAlignment="1" applyProtection="1">
      <alignment horizontal="center" vertical="center"/>
      <protection locked="0"/>
    </xf>
    <xf numFmtId="0" fontId="15" fillId="6" borderId="28" xfId="0" applyFont="1" applyFill="1" applyBorder="1" applyAlignment="1" applyProtection="1">
      <alignment horizontal="center" vertical="center"/>
      <protection locked="0"/>
    </xf>
    <xf numFmtId="0" fontId="11" fillId="0" borderId="9" xfId="0" applyNumberFormat="1" applyFont="1" applyBorder="1" applyAlignment="1" applyProtection="1">
      <alignment horizontal="right" vertical="center"/>
      <protection hidden="1"/>
    </xf>
    <xf numFmtId="0" fontId="6" fillId="0" borderId="0" xfId="0" applyFont="1" applyBorder="1" applyAlignment="1" applyProtection="1">
      <alignment horizontal="center" vertical="center"/>
      <protection hidden="1"/>
    </xf>
    <xf numFmtId="176" fontId="15" fillId="0" borderId="70" xfId="0" applyNumberFormat="1" applyFont="1" applyFill="1" applyBorder="1" applyAlignment="1" applyProtection="1">
      <alignment horizontal="left" vertical="center"/>
    </xf>
    <xf numFmtId="0" fontId="15" fillId="4" borderId="28" xfId="0" applyFont="1" applyFill="1" applyBorder="1" applyAlignment="1" applyProtection="1">
      <alignment horizontal="center" vertical="center"/>
    </xf>
    <xf numFmtId="0" fontId="15" fillId="4" borderId="33" xfId="0" applyFont="1" applyFill="1" applyBorder="1" applyAlignment="1" applyProtection="1">
      <alignment horizontal="center" vertical="center"/>
    </xf>
    <xf numFmtId="0" fontId="30" fillId="0" borderId="63" xfId="0" applyFont="1" applyBorder="1" applyProtection="1">
      <alignment vertical="center"/>
    </xf>
    <xf numFmtId="0" fontId="27" fillId="0" borderId="0" xfId="0" applyFont="1" applyBorder="1" applyAlignment="1" applyProtection="1">
      <alignment horizontal="left" vertical="center"/>
    </xf>
    <xf numFmtId="0" fontId="10" fillId="0" borderId="0" xfId="0" applyFont="1" applyAlignment="1" applyProtection="1">
      <alignment horizontal="right" vertical="center"/>
      <protection hidden="1"/>
    </xf>
    <xf numFmtId="0" fontId="12" fillId="0" borderId="0" xfId="0" applyFont="1" applyAlignment="1" applyProtection="1">
      <alignment horizontal="right" vertical="center"/>
      <protection hidden="1"/>
    </xf>
    <xf numFmtId="0" fontId="16" fillId="0" borderId="0" xfId="0" applyFont="1" applyBorder="1" applyProtection="1">
      <alignment vertical="center"/>
      <protection hidden="1"/>
    </xf>
    <xf numFmtId="0" fontId="18" fillId="0" borderId="0" xfId="0" applyFont="1" applyFill="1" applyBorder="1" applyAlignment="1" applyProtection="1">
      <alignment vertical="center" wrapText="1"/>
      <protection hidden="1"/>
    </xf>
    <xf numFmtId="0" fontId="18" fillId="0" borderId="0" xfId="0" applyFont="1" applyBorder="1" applyAlignment="1" applyProtection="1">
      <alignment vertical="center" wrapText="1"/>
      <protection hidden="1"/>
    </xf>
    <xf numFmtId="0" fontId="32" fillId="3" borderId="0" xfId="0" applyFont="1" applyFill="1" applyBorder="1" applyAlignment="1" applyProtection="1">
      <alignment vertical="center" wrapText="1"/>
      <protection hidden="1"/>
    </xf>
    <xf numFmtId="0" fontId="36" fillId="0" borderId="55" xfId="0" applyFont="1" applyBorder="1" applyAlignment="1" applyProtection="1">
      <alignment wrapText="1"/>
      <protection hidden="1"/>
    </xf>
    <xf numFmtId="0" fontId="36" fillId="0" borderId="0" xfId="0" applyFont="1" applyBorder="1" applyAlignment="1" applyProtection="1">
      <alignment vertical="top" wrapText="1"/>
      <protection hidden="1"/>
    </xf>
    <xf numFmtId="0" fontId="36" fillId="0" borderId="55" xfId="0" applyFont="1" applyBorder="1" applyAlignment="1" applyProtection="1">
      <alignment horizontal="left" wrapText="1"/>
      <protection hidden="1"/>
    </xf>
    <xf numFmtId="0" fontId="36" fillId="0" borderId="0" xfId="0" applyFont="1" applyBorder="1" applyAlignment="1" applyProtection="1">
      <alignment horizontal="left" vertical="top" wrapText="1"/>
      <protection hidden="1"/>
    </xf>
    <xf numFmtId="0" fontId="36" fillId="0" borderId="0" xfId="0" applyFont="1" applyBorder="1" applyAlignment="1" applyProtection="1">
      <alignment wrapText="1"/>
      <protection hidden="1"/>
    </xf>
    <xf numFmtId="0" fontId="36" fillId="0" borderId="0" xfId="0" applyFont="1" applyBorder="1" applyAlignment="1" applyProtection="1">
      <alignment horizontal="left" vertical="top" indent="1"/>
      <protection hidden="1"/>
    </xf>
    <xf numFmtId="0" fontId="36" fillId="0" borderId="55" xfId="0" applyFont="1" applyBorder="1" applyAlignment="1" applyProtection="1">
      <alignment horizontal="left" indent="1"/>
      <protection hidden="1"/>
    </xf>
    <xf numFmtId="49" fontId="15" fillId="5" borderId="1" xfId="0" applyNumberFormat="1" applyFont="1" applyFill="1" applyBorder="1" applyAlignment="1" applyProtection="1">
      <alignment horizontal="center" vertical="center"/>
      <protection locked="0"/>
    </xf>
    <xf numFmtId="49" fontId="15" fillId="5" borderId="3" xfId="0" applyNumberFormat="1" applyFont="1" applyFill="1" applyBorder="1" applyAlignment="1" applyProtection="1">
      <alignment horizontal="center" vertical="center"/>
      <protection locked="0"/>
    </xf>
    <xf numFmtId="0" fontId="7" fillId="0" borderId="40" xfId="0" applyFont="1" applyBorder="1" applyAlignment="1" applyProtection="1">
      <alignment vertical="center"/>
      <protection hidden="1"/>
    </xf>
    <xf numFmtId="0" fontId="7" fillId="0" borderId="43" xfId="0" applyFont="1" applyBorder="1" applyAlignment="1" applyProtection="1">
      <alignment vertical="center"/>
      <protection hidden="1"/>
    </xf>
    <xf numFmtId="0" fontId="7" fillId="0" borderId="37" xfId="0" applyNumberFormat="1" applyFont="1" applyBorder="1" applyAlignment="1" applyProtection="1">
      <alignment horizontal="left" vertical="center"/>
      <protection hidden="1"/>
    </xf>
    <xf numFmtId="0" fontId="7" fillId="0" borderId="9" xfId="0" applyNumberFormat="1" applyFont="1" applyBorder="1" applyAlignment="1" applyProtection="1">
      <alignment horizontal="center" vertical="center"/>
      <protection hidden="1"/>
    </xf>
    <xf numFmtId="0" fontId="6" fillId="0" borderId="0" xfId="0" applyNumberFormat="1" applyFont="1" applyBorder="1" applyAlignment="1" applyProtection="1">
      <alignment horizontal="center" vertical="center"/>
      <protection hidden="1"/>
    </xf>
    <xf numFmtId="0" fontId="7" fillId="0" borderId="40" xfId="0" applyNumberFormat="1" applyFont="1" applyBorder="1" applyAlignment="1" applyProtection="1">
      <alignment horizontal="center" vertical="center"/>
      <protection hidden="1"/>
    </xf>
    <xf numFmtId="0" fontId="6" fillId="0" borderId="14" xfId="0" applyNumberFormat="1" applyFont="1" applyFill="1" applyBorder="1" applyAlignment="1" applyProtection="1">
      <alignment horizontal="right" vertical="center" shrinkToFit="1"/>
      <protection hidden="1"/>
    </xf>
    <xf numFmtId="0" fontId="8" fillId="0" borderId="31" xfId="0" applyFont="1" applyFill="1" applyBorder="1" applyAlignment="1" applyProtection="1">
      <alignment horizontal="distributed" vertical="center" indent="1"/>
      <protection hidden="1"/>
    </xf>
    <xf numFmtId="0" fontId="8" fillId="0" borderId="31" xfId="0" applyFont="1" applyFill="1" applyBorder="1" applyAlignment="1" applyProtection="1">
      <alignment horizontal="left" vertical="center" indent="1"/>
      <protection hidden="1"/>
    </xf>
    <xf numFmtId="0" fontId="8" fillId="0" borderId="31" xfId="0" applyFont="1" applyFill="1" applyBorder="1" applyAlignment="1" applyProtection="1">
      <alignment horizontal="left" vertical="center"/>
      <protection hidden="1"/>
    </xf>
    <xf numFmtId="0" fontId="7" fillId="0" borderId="31" xfId="0" applyFont="1" applyFill="1" applyBorder="1" applyAlignment="1" applyProtection="1">
      <alignment horizontal="left" vertical="center"/>
      <protection hidden="1"/>
    </xf>
    <xf numFmtId="0" fontId="6" fillId="0" borderId="31" xfId="0" applyFont="1" applyFill="1" applyBorder="1" applyAlignment="1" applyProtection="1">
      <alignment horizontal="left" vertical="center"/>
      <protection hidden="1"/>
    </xf>
    <xf numFmtId="0" fontId="6" fillId="0" borderId="0" xfId="0" applyFont="1" applyAlignment="1" applyProtection="1">
      <alignment horizontal="left" vertical="center" indent="1"/>
      <protection hidden="1"/>
    </xf>
    <xf numFmtId="0" fontId="6" fillId="0" borderId="0" xfId="0" applyFont="1" applyAlignment="1" applyProtection="1">
      <alignment horizontal="left" vertical="center" wrapText="1" indent="1"/>
      <protection hidden="1"/>
    </xf>
    <xf numFmtId="0" fontId="6" fillId="0" borderId="43" xfId="0" applyFont="1" applyBorder="1" applyAlignment="1" applyProtection="1">
      <alignment vertical="center"/>
      <protection hidden="1"/>
    </xf>
    <xf numFmtId="183" fontId="8" fillId="0" borderId="19" xfId="0" applyNumberFormat="1" applyFont="1" applyFill="1" applyBorder="1" applyAlignment="1" applyProtection="1">
      <alignment vertical="center" shrinkToFit="1"/>
      <protection hidden="1"/>
    </xf>
    <xf numFmtId="0" fontId="7" fillId="0" borderId="42" xfId="0" applyFont="1" applyBorder="1" applyAlignment="1" applyProtection="1">
      <alignment horizontal="left" vertical="center" indent="1"/>
      <protection hidden="1"/>
    </xf>
    <xf numFmtId="0" fontId="8" fillId="0" borderId="16" xfId="0" applyNumberFormat="1" applyFont="1" applyFill="1" applyBorder="1" applyAlignment="1" applyProtection="1">
      <alignment horizontal="left" vertical="center" indent="1"/>
      <protection hidden="1"/>
    </xf>
    <xf numFmtId="49" fontId="7" fillId="0" borderId="14" xfId="0" applyNumberFormat="1" applyFont="1" applyBorder="1" applyAlignment="1" applyProtection="1">
      <alignment horizontal="center" vertical="center" shrinkToFit="1"/>
      <protection hidden="1"/>
    </xf>
    <xf numFmtId="0" fontId="7" fillId="0" borderId="14" xfId="0" applyFont="1" applyBorder="1" applyAlignment="1" applyProtection="1">
      <alignment horizontal="center" vertical="center" shrinkToFit="1"/>
      <protection hidden="1"/>
    </xf>
    <xf numFmtId="0" fontId="7" fillId="0" borderId="13" xfId="0" applyFont="1" applyFill="1" applyBorder="1" applyAlignment="1" applyProtection="1">
      <alignment vertical="center" shrinkToFit="1"/>
      <protection hidden="1"/>
    </xf>
    <xf numFmtId="180" fontId="7" fillId="0" borderId="9" xfId="0" applyNumberFormat="1" applyFont="1" applyBorder="1" applyAlignment="1" applyProtection="1">
      <alignment horizontal="left" vertical="center" indent="1" shrinkToFit="1"/>
      <protection hidden="1"/>
    </xf>
    <xf numFmtId="180" fontId="39" fillId="0" borderId="9" xfId="0" applyNumberFormat="1" applyFont="1" applyBorder="1" applyAlignment="1" applyProtection="1">
      <alignment horizontal="center" shrinkToFit="1"/>
      <protection hidden="1"/>
    </xf>
    <xf numFmtId="180" fontId="7" fillId="0" borderId="10" xfId="0" applyNumberFormat="1" applyFont="1" applyBorder="1" applyAlignment="1" applyProtection="1">
      <alignment horizontal="left" vertical="center" indent="1" shrinkToFit="1"/>
      <protection hidden="1"/>
    </xf>
    <xf numFmtId="180" fontId="7" fillId="0" borderId="8" xfId="0" applyNumberFormat="1" applyFont="1" applyBorder="1" applyAlignment="1" applyProtection="1">
      <alignment horizontal="left" vertical="center" indent="2" shrinkToFit="1"/>
      <protection hidden="1"/>
    </xf>
    <xf numFmtId="0" fontId="7" fillId="0" borderId="9" xfId="0" applyFont="1" applyFill="1" applyBorder="1" applyAlignment="1" applyProtection="1">
      <alignment horizontal="left" vertical="center" indent="1"/>
      <protection hidden="1"/>
    </xf>
    <xf numFmtId="0" fontId="7" fillId="0" borderId="0" xfId="0" applyFont="1" applyFill="1" applyBorder="1" applyAlignment="1" applyProtection="1">
      <alignment vertical="center"/>
      <protection hidden="1"/>
    </xf>
    <xf numFmtId="0" fontId="7" fillId="0" borderId="12" xfId="0" applyFont="1" applyFill="1" applyBorder="1" applyAlignment="1" applyProtection="1">
      <alignment vertical="center"/>
      <protection hidden="1"/>
    </xf>
    <xf numFmtId="0" fontId="8" fillId="0" borderId="0" xfId="0" applyFont="1" applyFill="1" applyBorder="1" applyAlignment="1" applyProtection="1">
      <alignment vertical="center" wrapText="1"/>
      <protection hidden="1"/>
    </xf>
    <xf numFmtId="0" fontId="7" fillId="0" borderId="8" xfId="0" applyFont="1" applyFill="1" applyBorder="1" applyAlignment="1" applyProtection="1">
      <alignment horizontal="left" vertical="center" indent="1"/>
      <protection hidden="1"/>
    </xf>
    <xf numFmtId="0" fontId="7" fillId="0" borderId="72" xfId="0" applyFont="1" applyFill="1" applyBorder="1" applyAlignment="1" applyProtection="1">
      <alignment horizontal="left" vertical="center" indent="1"/>
      <protection hidden="1"/>
    </xf>
    <xf numFmtId="0" fontId="7" fillId="0" borderId="37" xfId="0" applyFont="1" applyFill="1" applyBorder="1" applyAlignment="1" applyProtection="1">
      <alignment horizontal="left" vertical="center" indent="1"/>
      <protection hidden="1"/>
    </xf>
    <xf numFmtId="0" fontId="7" fillId="0" borderId="9" xfId="0" applyFont="1" applyFill="1" applyBorder="1" applyAlignment="1" applyProtection="1">
      <protection hidden="1"/>
    </xf>
    <xf numFmtId="0" fontId="7" fillId="0" borderId="8" xfId="0" applyFont="1" applyFill="1" applyBorder="1" applyAlignment="1" applyProtection="1">
      <alignment horizontal="left" indent="1"/>
      <protection hidden="1"/>
    </xf>
    <xf numFmtId="0" fontId="6" fillId="0" borderId="0" xfId="0" applyFont="1" applyAlignment="1" applyProtection="1">
      <alignment vertical="center"/>
      <protection hidden="1"/>
    </xf>
    <xf numFmtId="0" fontId="2" fillId="0" borderId="0" xfId="0" applyFont="1" applyFill="1" applyBorder="1" applyAlignment="1" applyProtection="1">
      <protection hidden="1"/>
    </xf>
    <xf numFmtId="0" fontId="7" fillId="0" borderId="31" xfId="0" applyFont="1" applyFill="1" applyBorder="1" applyAlignment="1" applyProtection="1">
      <protection hidden="1"/>
    </xf>
    <xf numFmtId="176" fontId="15" fillId="0" borderId="70" xfId="0" applyNumberFormat="1" applyFont="1" applyFill="1" applyBorder="1" applyAlignment="1" applyProtection="1">
      <alignment horizontal="left" vertical="center"/>
    </xf>
    <xf numFmtId="0" fontId="15" fillId="0" borderId="64" xfId="0" applyFont="1" applyFill="1" applyBorder="1" applyAlignment="1" applyProtection="1">
      <alignment horizontal="left" vertical="center" indent="1"/>
    </xf>
    <xf numFmtId="176" fontId="15" fillId="0" borderId="70" xfId="0" applyNumberFormat="1" applyFont="1" applyFill="1" applyBorder="1" applyAlignment="1" applyProtection="1">
      <alignment horizontal="left" vertical="center"/>
    </xf>
    <xf numFmtId="0" fontId="15" fillId="4" borderId="28" xfId="0" applyFont="1" applyFill="1" applyBorder="1" applyAlignment="1" applyProtection="1">
      <alignment horizontal="center" vertical="center"/>
    </xf>
    <xf numFmtId="0" fontId="25" fillId="0" borderId="0" xfId="0" applyFont="1" applyBorder="1" applyAlignment="1" applyProtection="1">
      <alignment horizontal="center" vertical="center" shrinkToFit="1"/>
      <protection hidden="1"/>
    </xf>
    <xf numFmtId="0" fontId="15" fillId="4" borderId="33" xfId="0" applyFont="1" applyFill="1" applyBorder="1" applyAlignment="1" applyProtection="1">
      <alignment horizontal="center" vertical="center"/>
    </xf>
    <xf numFmtId="0" fontId="15" fillId="4" borderId="32" xfId="0" applyFont="1" applyFill="1" applyBorder="1" applyAlignment="1" applyProtection="1">
      <alignment horizontal="center" vertical="center"/>
    </xf>
    <xf numFmtId="181" fontId="15" fillId="0" borderId="65" xfId="0" applyNumberFormat="1" applyFont="1" applyFill="1" applyBorder="1" applyAlignment="1" applyProtection="1">
      <alignment vertical="center" shrinkToFit="1"/>
      <protection hidden="1"/>
    </xf>
    <xf numFmtId="176" fontId="15" fillId="0" borderId="50" xfId="0" applyNumberFormat="1" applyFont="1" applyFill="1" applyBorder="1" applyAlignment="1" applyProtection="1">
      <alignment vertical="center"/>
    </xf>
    <xf numFmtId="176" fontId="15" fillId="0" borderId="52" xfId="0" applyNumberFormat="1" applyFont="1" applyFill="1" applyBorder="1" applyAlignment="1" applyProtection="1">
      <alignment vertical="center"/>
    </xf>
    <xf numFmtId="176" fontId="15" fillId="0" borderId="69" xfId="0" applyNumberFormat="1" applyFont="1" applyFill="1" applyBorder="1" applyAlignment="1" applyProtection="1">
      <alignment vertical="center"/>
    </xf>
    <xf numFmtId="181" fontId="15" fillId="0" borderId="73" xfId="0" applyNumberFormat="1" applyFont="1" applyFill="1" applyBorder="1" applyAlignment="1" applyProtection="1">
      <alignment horizontal="center" vertical="center"/>
      <protection hidden="1"/>
    </xf>
    <xf numFmtId="181" fontId="15" fillId="0" borderId="6" xfId="0" applyNumberFormat="1" applyFont="1" applyFill="1" applyBorder="1" applyAlignment="1" applyProtection="1">
      <alignment horizontal="center" vertical="center"/>
      <protection hidden="1"/>
    </xf>
    <xf numFmtId="0" fontId="15" fillId="0" borderId="63" xfId="0" applyFont="1" applyFill="1" applyBorder="1" applyAlignment="1" applyProtection="1">
      <alignment horizontal="left" vertical="center" indent="1"/>
    </xf>
    <xf numFmtId="0" fontId="12" fillId="0" borderId="8" xfId="0" applyFont="1" applyBorder="1" applyAlignment="1" applyProtection="1">
      <alignment vertical="center"/>
      <protection hidden="1"/>
    </xf>
    <xf numFmtId="0" fontId="12" fillId="0" borderId="9" xfId="0" applyFont="1" applyBorder="1" applyAlignment="1" applyProtection="1">
      <alignment vertical="center"/>
      <protection hidden="1"/>
    </xf>
    <xf numFmtId="0" fontId="12" fillId="0" borderId="17" xfId="0" applyFont="1" applyBorder="1" applyAlignment="1" applyProtection="1">
      <alignment vertical="center"/>
      <protection hidden="1"/>
    </xf>
    <xf numFmtId="0" fontId="12" fillId="0" borderId="12" xfId="0" applyFont="1" applyBorder="1" applyAlignment="1" applyProtection="1">
      <alignment vertical="center"/>
      <protection hidden="1"/>
    </xf>
    <xf numFmtId="0" fontId="12" fillId="0" borderId="0" xfId="0" applyFont="1" applyBorder="1" applyAlignment="1" applyProtection="1">
      <alignment vertical="center"/>
      <protection hidden="1"/>
    </xf>
    <xf numFmtId="0" fontId="12" fillId="0" borderId="7" xfId="0" applyFont="1" applyBorder="1" applyAlignment="1" applyProtection="1">
      <alignment vertical="center"/>
      <protection hidden="1"/>
    </xf>
    <xf numFmtId="177" fontId="15" fillId="3" borderId="28" xfId="0" applyNumberFormat="1" applyFont="1" applyFill="1" applyBorder="1" applyAlignment="1" applyProtection="1">
      <alignment horizontal="left" vertical="center"/>
    </xf>
    <xf numFmtId="0" fontId="15" fillId="4" borderId="28" xfId="0" applyFont="1" applyFill="1" applyBorder="1" applyAlignment="1" applyProtection="1">
      <alignment horizontal="center" vertical="center"/>
    </xf>
    <xf numFmtId="3" fontId="15" fillId="5" borderId="29" xfId="0" applyNumberFormat="1" applyFont="1" applyFill="1" applyBorder="1" applyAlignment="1" applyProtection="1">
      <alignment horizontal="left" vertical="center"/>
      <protection locked="0"/>
    </xf>
    <xf numFmtId="3" fontId="15" fillId="5" borderId="35" xfId="0" applyNumberFormat="1" applyFont="1" applyFill="1" applyBorder="1" applyAlignment="1" applyProtection="1">
      <alignment horizontal="left" vertical="center"/>
      <protection locked="0"/>
    </xf>
    <xf numFmtId="3" fontId="15" fillId="5" borderId="34" xfId="0" applyNumberFormat="1" applyFont="1" applyFill="1" applyBorder="1" applyAlignment="1" applyProtection="1">
      <alignment horizontal="left" vertical="center"/>
      <protection locked="0"/>
    </xf>
    <xf numFmtId="0" fontId="15" fillId="4" borderId="1" xfId="0" applyFont="1" applyFill="1" applyBorder="1" applyAlignment="1" applyProtection="1">
      <alignment horizontal="center" vertical="center" wrapText="1"/>
    </xf>
    <xf numFmtId="0" fontId="15" fillId="4" borderId="2" xfId="0" applyFont="1" applyFill="1" applyBorder="1" applyAlignment="1" applyProtection="1">
      <alignment horizontal="center" vertical="center" wrapText="1"/>
    </xf>
    <xf numFmtId="0" fontId="15" fillId="4" borderId="6" xfId="0" applyFont="1" applyFill="1" applyBorder="1" applyAlignment="1" applyProtection="1">
      <alignment horizontal="center" vertical="center" wrapText="1"/>
    </xf>
    <xf numFmtId="0" fontId="15" fillId="4" borderId="23" xfId="0" applyFont="1" applyFill="1" applyBorder="1" applyAlignment="1" applyProtection="1">
      <alignment horizontal="center" vertical="center" wrapText="1"/>
    </xf>
    <xf numFmtId="0" fontId="15" fillId="5" borderId="29" xfId="0" applyFont="1" applyFill="1" applyBorder="1" applyAlignment="1" applyProtection="1">
      <alignment horizontal="left" vertical="center" shrinkToFit="1"/>
      <protection locked="0"/>
    </xf>
    <xf numFmtId="0" fontId="15" fillId="5" borderId="35" xfId="0" applyFont="1" applyFill="1" applyBorder="1" applyAlignment="1" applyProtection="1">
      <alignment horizontal="left" vertical="center" shrinkToFit="1"/>
      <protection locked="0"/>
    </xf>
    <xf numFmtId="0" fontId="15" fillId="5" borderId="34" xfId="0" applyFont="1" applyFill="1" applyBorder="1" applyAlignment="1" applyProtection="1">
      <alignment horizontal="left" vertical="center" shrinkToFit="1"/>
      <protection locked="0"/>
    </xf>
    <xf numFmtId="177" fontId="15" fillId="5" borderId="28" xfId="0" applyNumberFormat="1" applyFont="1" applyFill="1" applyBorder="1" applyAlignment="1" applyProtection="1">
      <alignment horizontal="left" vertical="center" shrinkToFit="1"/>
      <protection locked="0"/>
    </xf>
    <xf numFmtId="177" fontId="15" fillId="0" borderId="28" xfId="0" applyNumberFormat="1" applyFont="1" applyFill="1" applyBorder="1" applyAlignment="1" applyProtection="1">
      <alignment horizontal="left" vertical="center" shrinkToFit="1"/>
    </xf>
    <xf numFmtId="0" fontId="15" fillId="5" borderId="29" xfId="0" applyFont="1" applyFill="1" applyBorder="1" applyAlignment="1" applyProtection="1">
      <alignment horizontal="left" vertical="center"/>
      <protection locked="0"/>
    </xf>
    <xf numFmtId="0" fontId="15" fillId="5" borderId="35" xfId="0" applyFont="1" applyFill="1" applyBorder="1" applyAlignment="1" applyProtection="1">
      <alignment horizontal="left" vertical="center"/>
      <protection locked="0"/>
    </xf>
    <xf numFmtId="0" fontId="15" fillId="5" borderId="34" xfId="0" applyFont="1" applyFill="1" applyBorder="1" applyAlignment="1" applyProtection="1">
      <alignment horizontal="left" vertical="center"/>
      <protection locked="0"/>
    </xf>
    <xf numFmtId="0" fontId="15" fillId="4" borderId="32" xfId="0" applyFont="1" applyFill="1" applyBorder="1" applyAlignment="1" applyProtection="1">
      <alignment horizontal="center" vertical="center" wrapText="1"/>
    </xf>
    <xf numFmtId="0" fontId="15" fillId="4" borderId="21" xfId="0" applyFont="1" applyFill="1" applyBorder="1" applyAlignment="1" applyProtection="1">
      <alignment horizontal="center" vertical="center" wrapText="1"/>
    </xf>
    <xf numFmtId="0" fontId="15" fillId="4" borderId="33" xfId="0" applyFont="1" applyFill="1" applyBorder="1" applyAlignment="1" applyProtection="1">
      <alignment horizontal="center" vertical="center" wrapText="1"/>
    </xf>
    <xf numFmtId="0" fontId="15" fillId="4" borderId="1" xfId="0" applyFont="1" applyFill="1" applyBorder="1" applyAlignment="1" applyProtection="1">
      <alignment horizontal="center" vertical="center"/>
    </xf>
    <xf numFmtId="0" fontId="15" fillId="4" borderId="23" xfId="0" applyFont="1" applyFill="1" applyBorder="1" applyAlignment="1" applyProtection="1">
      <alignment horizontal="center" vertical="center"/>
    </xf>
    <xf numFmtId="177" fontId="15" fillId="5" borderId="29" xfId="0" applyNumberFormat="1" applyFont="1" applyFill="1" applyBorder="1" applyAlignment="1" applyProtection="1">
      <alignment horizontal="left" vertical="center"/>
      <protection locked="0"/>
    </xf>
    <xf numFmtId="177" fontId="15" fillId="5" borderId="35" xfId="0" applyNumberFormat="1" applyFont="1" applyFill="1" applyBorder="1" applyAlignment="1" applyProtection="1">
      <alignment horizontal="left" vertical="center"/>
      <protection locked="0"/>
    </xf>
    <xf numFmtId="177" fontId="15" fillId="5" borderId="34" xfId="0" applyNumberFormat="1" applyFont="1" applyFill="1" applyBorder="1" applyAlignment="1" applyProtection="1">
      <alignment horizontal="left" vertical="center"/>
      <protection locked="0"/>
    </xf>
    <xf numFmtId="0" fontId="15" fillId="5" borderId="0" xfId="0" applyFont="1" applyFill="1" applyProtection="1">
      <alignment vertical="center"/>
      <protection locked="0"/>
    </xf>
    <xf numFmtId="0" fontId="25" fillId="0" borderId="0" xfId="0" applyFont="1" applyBorder="1" applyAlignment="1" applyProtection="1">
      <alignment horizontal="center" vertical="center" shrinkToFit="1"/>
      <protection hidden="1"/>
    </xf>
    <xf numFmtId="0" fontId="15" fillId="4" borderId="32" xfId="0" applyFont="1" applyFill="1" applyBorder="1" applyAlignment="1" applyProtection="1">
      <alignment horizontal="center" vertical="center"/>
    </xf>
    <xf numFmtId="0" fontId="15" fillId="4" borderId="21" xfId="0" applyFont="1" applyFill="1" applyBorder="1" applyAlignment="1" applyProtection="1">
      <alignment horizontal="center" vertical="center"/>
    </xf>
    <xf numFmtId="0" fontId="15" fillId="4" borderId="33" xfId="0" applyFont="1" applyFill="1" applyBorder="1" applyAlignment="1" applyProtection="1">
      <alignment horizontal="center" vertical="center"/>
    </xf>
    <xf numFmtId="0" fontId="15" fillId="5" borderId="29" xfId="0" applyNumberFormat="1" applyFont="1" applyFill="1" applyBorder="1" applyAlignment="1" applyProtection="1">
      <alignment horizontal="left" vertical="center"/>
      <protection locked="0"/>
    </xf>
    <xf numFmtId="0" fontId="15" fillId="5" borderId="35" xfId="0" applyNumberFormat="1" applyFont="1" applyFill="1" applyBorder="1" applyAlignment="1" applyProtection="1">
      <alignment horizontal="left" vertical="center"/>
      <protection locked="0"/>
    </xf>
    <xf numFmtId="0" fontId="15" fillId="5" borderId="34" xfId="0" applyNumberFormat="1" applyFont="1" applyFill="1" applyBorder="1" applyAlignment="1" applyProtection="1">
      <alignment horizontal="left" vertical="center"/>
      <protection locked="0"/>
    </xf>
    <xf numFmtId="0" fontId="28" fillId="5" borderId="0" xfId="0" applyFont="1" applyFill="1" applyBorder="1" applyAlignment="1" applyProtection="1">
      <alignment horizontal="center" vertical="center"/>
    </xf>
    <xf numFmtId="181" fontId="15" fillId="5" borderId="29" xfId="0" applyNumberFormat="1" applyFont="1" applyFill="1" applyBorder="1" applyAlignment="1" applyProtection="1">
      <alignment horizontal="left" vertical="center" shrinkToFit="1"/>
      <protection locked="0"/>
    </xf>
    <xf numFmtId="181" fontId="15" fillId="5" borderId="35" xfId="0" applyNumberFormat="1" applyFont="1" applyFill="1" applyBorder="1" applyAlignment="1" applyProtection="1">
      <alignment horizontal="left" vertical="center" shrinkToFit="1"/>
      <protection locked="0"/>
    </xf>
    <xf numFmtId="181" fontId="15" fillId="5" borderId="34" xfId="0" applyNumberFormat="1" applyFont="1" applyFill="1" applyBorder="1" applyAlignment="1" applyProtection="1">
      <alignment horizontal="left" vertical="center" shrinkToFit="1"/>
      <protection locked="0"/>
    </xf>
    <xf numFmtId="0" fontId="15" fillId="5" borderId="29" xfId="0" applyFont="1" applyFill="1" applyBorder="1" applyProtection="1">
      <alignment vertical="center"/>
      <protection locked="0"/>
    </xf>
    <xf numFmtId="0" fontId="15" fillId="5" borderId="35" xfId="0" applyFont="1" applyFill="1" applyBorder="1" applyProtection="1">
      <alignment vertical="center"/>
      <protection locked="0"/>
    </xf>
    <xf numFmtId="0" fontId="15" fillId="5" borderId="34" xfId="0" applyFont="1" applyFill="1" applyBorder="1" applyProtection="1">
      <alignment vertical="center"/>
      <protection locked="0"/>
    </xf>
    <xf numFmtId="0" fontId="15" fillId="5" borderId="28" xfId="0" applyFont="1" applyFill="1" applyBorder="1" applyAlignment="1" applyProtection="1">
      <alignment horizontal="left" vertical="center" wrapText="1"/>
      <protection locked="0"/>
    </xf>
    <xf numFmtId="0" fontId="15" fillId="4" borderId="29" xfId="0" applyFont="1" applyFill="1" applyBorder="1" applyAlignment="1" applyProtection="1">
      <alignment horizontal="center" vertical="center"/>
    </xf>
    <xf numFmtId="0" fontId="15" fillId="4" borderId="34" xfId="0" applyFont="1" applyFill="1" applyBorder="1" applyAlignment="1" applyProtection="1">
      <alignment horizontal="center" vertical="center"/>
    </xf>
    <xf numFmtId="182" fontId="15" fillId="5" borderId="29" xfId="0" applyNumberFormat="1" applyFont="1" applyFill="1" applyBorder="1" applyAlignment="1" applyProtection="1">
      <alignment horizontal="left" vertical="center"/>
      <protection locked="0"/>
    </xf>
    <xf numFmtId="182" fontId="15" fillId="5" borderId="35" xfId="0" applyNumberFormat="1" applyFont="1" applyFill="1" applyBorder="1" applyAlignment="1" applyProtection="1">
      <alignment horizontal="left" vertical="center"/>
      <protection locked="0"/>
    </xf>
    <xf numFmtId="182" fontId="15" fillId="5" borderId="34" xfId="0" applyNumberFormat="1" applyFont="1" applyFill="1" applyBorder="1" applyAlignment="1" applyProtection="1">
      <alignment horizontal="left" vertical="center"/>
      <protection locked="0"/>
    </xf>
    <xf numFmtId="0" fontId="15" fillId="2" borderId="29" xfId="0" applyFont="1" applyFill="1" applyBorder="1" applyAlignment="1" applyProtection="1">
      <alignment horizontal="center" vertical="center"/>
    </xf>
    <xf numFmtId="0" fontId="15" fillId="2" borderId="34" xfId="0" applyFont="1" applyFill="1" applyBorder="1" applyAlignment="1" applyProtection="1">
      <alignment horizontal="center" vertical="center"/>
    </xf>
    <xf numFmtId="0" fontId="15" fillId="6" borderId="29" xfId="0" applyFont="1" applyFill="1" applyBorder="1" applyAlignment="1" applyProtection="1">
      <alignment horizontal="center" vertical="center"/>
      <protection locked="0"/>
    </xf>
    <xf numFmtId="0" fontId="15" fillId="6" borderId="34" xfId="0" applyFont="1" applyFill="1" applyBorder="1" applyAlignment="1" applyProtection="1">
      <alignment horizontal="center" vertical="center"/>
      <protection locked="0"/>
    </xf>
    <xf numFmtId="0" fontId="15" fillId="0" borderId="64" xfId="0" applyFont="1" applyBorder="1" applyAlignment="1" applyProtection="1">
      <alignment horizontal="left" vertical="center" wrapText="1"/>
    </xf>
    <xf numFmtId="0" fontId="15" fillId="0" borderId="31" xfId="0" applyFont="1" applyBorder="1" applyAlignment="1" applyProtection="1">
      <alignment horizontal="left" vertical="center" wrapText="1"/>
    </xf>
    <xf numFmtId="0" fontId="15" fillId="0" borderId="48" xfId="0" applyFont="1" applyFill="1" applyBorder="1" applyAlignment="1" applyProtection="1">
      <alignment horizontal="left" vertical="center" wrapText="1"/>
    </xf>
    <xf numFmtId="0" fontId="15" fillId="0" borderId="49" xfId="0" applyFont="1" applyFill="1" applyBorder="1" applyAlignment="1" applyProtection="1">
      <alignment horizontal="left" vertical="center" wrapText="1"/>
    </xf>
    <xf numFmtId="0" fontId="15" fillId="0" borderId="50" xfId="0" applyFont="1" applyFill="1" applyBorder="1" applyAlignment="1" applyProtection="1">
      <alignment horizontal="left" vertical="center" wrapText="1"/>
    </xf>
    <xf numFmtId="0" fontId="15" fillId="0" borderId="51" xfId="0" applyFont="1" applyFill="1" applyBorder="1" applyAlignment="1" applyProtection="1">
      <alignment horizontal="left" vertical="center" wrapText="1"/>
    </xf>
    <xf numFmtId="0" fontId="15" fillId="0" borderId="31" xfId="0" applyFont="1" applyFill="1" applyBorder="1" applyAlignment="1" applyProtection="1">
      <alignment horizontal="left" vertical="center" wrapText="1"/>
    </xf>
    <xf numFmtId="0" fontId="15" fillId="0" borderId="52" xfId="0" applyFont="1" applyFill="1" applyBorder="1" applyAlignment="1" applyProtection="1">
      <alignment horizontal="left" vertical="center" wrapText="1"/>
    </xf>
    <xf numFmtId="0" fontId="15" fillId="2" borderId="28" xfId="0" applyFont="1" applyFill="1" applyBorder="1" applyAlignment="1" applyProtection="1">
      <alignment horizontal="center" vertical="center"/>
    </xf>
    <xf numFmtId="0" fontId="15" fillId="4" borderId="2" xfId="0" applyFont="1" applyFill="1" applyBorder="1" applyAlignment="1" applyProtection="1">
      <alignment horizontal="center" vertical="center"/>
    </xf>
    <xf numFmtId="0" fontId="15" fillId="4" borderId="6" xfId="0" applyFont="1" applyFill="1" applyBorder="1" applyAlignment="1" applyProtection="1">
      <alignment horizontal="center" vertical="center"/>
    </xf>
    <xf numFmtId="0" fontId="15" fillId="4" borderId="4" xfId="0" applyFont="1" applyFill="1" applyBorder="1" applyAlignment="1" applyProtection="1">
      <alignment horizontal="center" vertical="center"/>
    </xf>
    <xf numFmtId="0" fontId="15" fillId="4" borderId="22" xfId="0" applyFont="1" applyFill="1" applyBorder="1" applyAlignment="1" applyProtection="1">
      <alignment horizontal="center" vertical="center"/>
    </xf>
    <xf numFmtId="0" fontId="15" fillId="6" borderId="29" xfId="0" applyFont="1" applyFill="1" applyBorder="1" applyAlignment="1" applyProtection="1">
      <alignment horizontal="center" vertical="center"/>
      <protection locked="0" hidden="1"/>
    </xf>
    <xf numFmtId="0" fontId="15" fillId="6" borderId="35" xfId="0" applyFont="1" applyFill="1" applyBorder="1" applyAlignment="1" applyProtection="1">
      <alignment horizontal="center" vertical="center"/>
      <protection locked="0" hidden="1"/>
    </xf>
    <xf numFmtId="0" fontId="15" fillId="6" borderId="34" xfId="0" applyFont="1" applyFill="1" applyBorder="1" applyAlignment="1" applyProtection="1">
      <alignment horizontal="center" vertical="center"/>
      <protection locked="0" hidden="1"/>
    </xf>
    <xf numFmtId="0" fontId="23" fillId="7" borderId="0" xfId="0" applyFont="1" applyFill="1" applyBorder="1" applyAlignment="1" applyProtection="1">
      <alignment horizontal="center" vertical="center" wrapText="1"/>
    </xf>
    <xf numFmtId="0" fontId="15" fillId="2" borderId="23" xfId="0" applyFont="1" applyFill="1" applyBorder="1" applyAlignment="1" applyProtection="1">
      <alignment horizontal="center" vertical="center"/>
    </xf>
    <xf numFmtId="0" fontId="15" fillId="2" borderId="22" xfId="0" applyFont="1" applyFill="1" applyBorder="1" applyAlignment="1" applyProtection="1">
      <alignment horizontal="center" vertical="center"/>
    </xf>
    <xf numFmtId="0" fontId="15" fillId="6" borderId="29" xfId="0" applyNumberFormat="1" applyFont="1" applyFill="1" applyBorder="1" applyAlignment="1" applyProtection="1">
      <alignment horizontal="center" vertical="center"/>
      <protection locked="0"/>
    </xf>
    <xf numFmtId="0" fontId="15" fillId="6" borderId="35" xfId="0" applyNumberFormat="1" applyFont="1" applyFill="1" applyBorder="1" applyAlignment="1" applyProtection="1">
      <alignment horizontal="center" vertical="center"/>
      <protection locked="0"/>
    </xf>
    <xf numFmtId="0" fontId="15" fillId="6" borderId="34" xfId="0" applyNumberFormat="1" applyFont="1" applyFill="1" applyBorder="1" applyAlignment="1" applyProtection="1">
      <alignment horizontal="center" vertical="center"/>
      <protection locked="0"/>
    </xf>
    <xf numFmtId="0" fontId="19" fillId="5" borderId="56" xfId="4" applyFont="1" applyFill="1" applyBorder="1" applyAlignment="1" applyProtection="1">
      <alignment horizontal="left" vertical="center" wrapText="1" indent="5"/>
    </xf>
    <xf numFmtId="0" fontId="19" fillId="5" borderId="55" xfId="4" applyFont="1" applyFill="1" applyBorder="1" applyAlignment="1" applyProtection="1">
      <alignment horizontal="left" vertical="center" wrapText="1" indent="5"/>
    </xf>
    <xf numFmtId="0" fontId="19" fillId="5" borderId="57" xfId="4" applyFont="1" applyFill="1" applyBorder="1" applyAlignment="1" applyProtection="1">
      <alignment horizontal="left" vertical="center" wrapText="1" indent="5"/>
    </xf>
    <xf numFmtId="0" fontId="19" fillId="5" borderId="60" xfId="4" applyFont="1" applyFill="1" applyBorder="1" applyAlignment="1" applyProtection="1">
      <alignment horizontal="left" vertical="center" wrapText="1" indent="5"/>
    </xf>
    <xf numFmtId="0" fontId="19" fillId="5" borderId="59" xfId="4" applyFont="1" applyFill="1" applyBorder="1" applyAlignment="1" applyProtection="1">
      <alignment horizontal="left" vertical="center" wrapText="1" indent="5"/>
    </xf>
    <xf numFmtId="0" fontId="19" fillId="5" borderId="61" xfId="4" applyFont="1" applyFill="1" applyBorder="1" applyAlignment="1" applyProtection="1">
      <alignment horizontal="left" vertical="center" wrapText="1" indent="5"/>
    </xf>
    <xf numFmtId="0" fontId="15" fillId="0" borderId="68" xfId="0" applyFont="1" applyFill="1" applyBorder="1" applyAlignment="1" applyProtection="1">
      <alignment horizontal="center" vertical="center"/>
    </xf>
    <xf numFmtId="0" fontId="15" fillId="0" borderId="66" xfId="0" applyFont="1" applyFill="1" applyBorder="1" applyAlignment="1" applyProtection="1">
      <alignment horizontal="center" vertical="center"/>
    </xf>
    <xf numFmtId="0" fontId="15" fillId="0" borderId="69" xfId="0" applyFont="1" applyFill="1" applyBorder="1" applyAlignment="1" applyProtection="1">
      <alignment horizontal="center" vertical="center"/>
    </xf>
    <xf numFmtId="176" fontId="15" fillId="0" borderId="70" xfId="0" applyNumberFormat="1" applyFont="1" applyFill="1" applyBorder="1" applyAlignment="1" applyProtection="1">
      <alignment horizontal="left" vertical="center"/>
    </xf>
    <xf numFmtId="0" fontId="15" fillId="0" borderId="66" xfId="0" applyFont="1" applyFill="1" applyBorder="1" applyAlignment="1" applyProtection="1">
      <alignment horizontal="left" vertical="center" wrapText="1"/>
    </xf>
    <xf numFmtId="0" fontId="15" fillId="0" borderId="0" xfId="0" applyFont="1" applyFill="1" applyBorder="1" applyAlignment="1" applyProtection="1">
      <alignment horizontal="left" vertical="center" wrapText="1"/>
    </xf>
    <xf numFmtId="0" fontId="15" fillId="0" borderId="69" xfId="0" applyFont="1" applyFill="1" applyBorder="1" applyAlignment="1" applyProtection="1">
      <alignment horizontal="left" vertical="center" wrapText="1"/>
    </xf>
    <xf numFmtId="176" fontId="15" fillId="5" borderId="36" xfId="0" applyNumberFormat="1" applyFont="1" applyFill="1" applyBorder="1" applyAlignment="1" applyProtection="1">
      <alignment horizontal="left" vertical="center"/>
      <protection locked="0"/>
    </xf>
    <xf numFmtId="176" fontId="15" fillId="5" borderId="37" xfId="0" applyNumberFormat="1" applyFont="1" applyFill="1" applyBorder="1" applyAlignment="1" applyProtection="1">
      <alignment horizontal="left" vertical="center"/>
      <protection locked="0"/>
    </xf>
    <xf numFmtId="176" fontId="15" fillId="5" borderId="47" xfId="0" applyNumberFormat="1" applyFont="1" applyFill="1" applyBorder="1" applyAlignment="1" applyProtection="1">
      <alignment horizontal="left" vertical="center"/>
      <protection locked="0"/>
    </xf>
    <xf numFmtId="0" fontId="29" fillId="0" borderId="54" xfId="4" applyFont="1" applyBorder="1" applyAlignment="1" applyProtection="1">
      <alignment horizontal="left" indent="1"/>
    </xf>
    <xf numFmtId="0" fontId="29" fillId="0" borderId="55" xfId="4" applyFont="1" applyBorder="1" applyAlignment="1" applyProtection="1">
      <alignment horizontal="left" indent="1"/>
    </xf>
    <xf numFmtId="0" fontId="27" fillId="0" borderId="58" xfId="0" applyFont="1" applyBorder="1" applyAlignment="1" applyProtection="1">
      <alignment horizontal="left" vertical="top" wrapText="1" indent="1"/>
    </xf>
    <xf numFmtId="0" fontId="27" fillId="0" borderId="59" xfId="0" applyFont="1" applyBorder="1" applyAlignment="1" applyProtection="1">
      <alignment horizontal="left" vertical="top" wrapText="1" indent="1"/>
    </xf>
    <xf numFmtId="49" fontId="15" fillId="5" borderId="29" xfId="0" applyNumberFormat="1" applyFont="1" applyFill="1" applyBorder="1" applyAlignment="1" applyProtection="1">
      <alignment horizontal="left" vertical="center"/>
      <protection locked="0"/>
    </xf>
    <xf numFmtId="49" fontId="15" fillId="5" borderId="35" xfId="0" applyNumberFormat="1" applyFont="1" applyFill="1" applyBorder="1" applyAlignment="1" applyProtection="1">
      <alignment horizontal="left" vertical="center"/>
      <protection locked="0"/>
    </xf>
    <xf numFmtId="49" fontId="15" fillId="5" borderId="34" xfId="0" applyNumberFormat="1" applyFont="1" applyFill="1" applyBorder="1" applyAlignment="1" applyProtection="1">
      <alignment horizontal="left" vertical="center"/>
      <protection locked="0"/>
    </xf>
    <xf numFmtId="176" fontId="15" fillId="5" borderId="23" xfId="0" applyNumberFormat="1" applyFont="1" applyFill="1" applyBorder="1" applyAlignment="1" applyProtection="1">
      <alignment horizontal="left" vertical="center"/>
      <protection locked="0"/>
    </xf>
    <xf numFmtId="176" fontId="15" fillId="5" borderId="19" xfId="0" applyNumberFormat="1" applyFont="1" applyFill="1" applyBorder="1" applyAlignment="1" applyProtection="1">
      <alignment horizontal="left" vertical="center"/>
      <protection locked="0"/>
    </xf>
    <xf numFmtId="176" fontId="15" fillId="5" borderId="22" xfId="0" applyNumberFormat="1" applyFont="1" applyFill="1" applyBorder="1" applyAlignment="1" applyProtection="1">
      <alignment horizontal="left" vertical="center"/>
      <protection locked="0"/>
    </xf>
    <xf numFmtId="0" fontId="7" fillId="0" borderId="37" xfId="0" applyNumberFormat="1" applyFont="1" applyBorder="1" applyAlignment="1" applyProtection="1">
      <alignment horizontal="left" vertical="center"/>
      <protection hidden="1"/>
    </xf>
    <xf numFmtId="183" fontId="7" fillId="0" borderId="37" xfId="0" applyNumberFormat="1" applyFont="1" applyBorder="1" applyAlignment="1" applyProtection="1">
      <alignment horizontal="left" vertical="center"/>
      <protection hidden="1"/>
    </xf>
    <xf numFmtId="0" fontId="10" fillId="0" borderId="42" xfId="0" applyFont="1" applyBorder="1" applyAlignment="1" applyProtection="1">
      <alignment horizontal="center" vertical="center"/>
      <protection hidden="1"/>
    </xf>
    <xf numFmtId="0" fontId="10" fillId="0" borderId="40" xfId="0" applyFont="1" applyBorder="1" applyAlignment="1" applyProtection="1">
      <alignment horizontal="center" vertical="center"/>
      <protection hidden="1"/>
    </xf>
    <xf numFmtId="0" fontId="10" fillId="0" borderId="41" xfId="0" applyFont="1" applyBorder="1" applyAlignment="1" applyProtection="1">
      <alignment horizontal="center" vertical="center"/>
      <protection hidden="1"/>
    </xf>
    <xf numFmtId="38" fontId="7" fillId="0" borderId="42" xfId="5" applyFont="1" applyBorder="1" applyAlignment="1" applyProtection="1">
      <alignment horizontal="left" vertical="center" indent="1" shrinkToFit="1"/>
      <protection hidden="1"/>
    </xf>
    <xf numFmtId="38" fontId="7" fillId="0" borderId="40" xfId="5" applyFont="1" applyBorder="1" applyAlignment="1" applyProtection="1">
      <alignment horizontal="left" vertical="center" indent="1" shrinkToFit="1"/>
      <protection hidden="1"/>
    </xf>
    <xf numFmtId="0" fontId="7" fillId="0" borderId="12" xfId="0" applyNumberFormat="1" applyFont="1" applyBorder="1" applyAlignment="1" applyProtection="1">
      <alignment horizontal="left" vertical="center" indent="1"/>
      <protection hidden="1"/>
    </xf>
    <xf numFmtId="0" fontId="7" fillId="0" borderId="0" xfId="0" applyNumberFormat="1" applyFont="1" applyBorder="1" applyAlignment="1" applyProtection="1">
      <alignment horizontal="left" vertical="center" indent="1"/>
      <protection hidden="1"/>
    </xf>
    <xf numFmtId="0" fontId="10" fillId="0" borderId="8" xfId="0" applyNumberFormat="1" applyFont="1" applyFill="1" applyBorder="1" applyAlignment="1" applyProtection="1">
      <alignment horizontal="distributed" vertical="center" indent="1"/>
      <protection hidden="1"/>
    </xf>
    <xf numFmtId="0" fontId="10" fillId="0" borderId="9" xfId="0" applyNumberFormat="1" applyFont="1" applyFill="1" applyBorder="1" applyAlignment="1" applyProtection="1">
      <alignment horizontal="distributed" vertical="center" indent="1"/>
      <protection hidden="1"/>
    </xf>
    <xf numFmtId="0" fontId="6" fillId="0" borderId="0" xfId="0" applyNumberFormat="1" applyFont="1" applyBorder="1" applyAlignment="1" applyProtection="1">
      <alignment horizontal="center" vertical="center"/>
      <protection hidden="1"/>
    </xf>
    <xf numFmtId="0" fontId="6" fillId="0" borderId="14" xfId="0" applyNumberFormat="1" applyFont="1" applyFill="1" applyBorder="1" applyAlignment="1" applyProtection="1">
      <alignment horizontal="center" vertical="center" shrinkToFit="1"/>
      <protection hidden="1"/>
    </xf>
    <xf numFmtId="0" fontId="6" fillId="0" borderId="16" xfId="0" applyFont="1" applyBorder="1" applyAlignment="1" applyProtection="1">
      <alignment horizontal="left" vertical="center" indent="2" shrinkToFit="1"/>
      <protection hidden="1"/>
    </xf>
    <xf numFmtId="0" fontId="6" fillId="0" borderId="14" xfId="0" applyFont="1" applyBorder="1" applyAlignment="1" applyProtection="1">
      <alignment horizontal="left" vertical="center" indent="2" shrinkToFit="1"/>
      <protection hidden="1"/>
    </xf>
    <xf numFmtId="0" fontId="6" fillId="0" borderId="13" xfId="0" applyFont="1" applyBorder="1" applyAlignment="1" applyProtection="1">
      <alignment horizontal="left" vertical="center" indent="2" shrinkToFit="1"/>
      <protection hidden="1"/>
    </xf>
    <xf numFmtId="0" fontId="11" fillId="0" borderId="0" xfId="0" applyFont="1" applyFill="1" applyBorder="1" applyAlignment="1" applyProtection="1">
      <alignment horizontal="left" vertical="top" shrinkToFit="1"/>
      <protection hidden="1"/>
    </xf>
    <xf numFmtId="0" fontId="11" fillId="0" borderId="4" xfId="0" applyFont="1" applyFill="1" applyBorder="1" applyAlignment="1" applyProtection="1">
      <alignment horizontal="left" vertical="top" shrinkToFit="1"/>
      <protection hidden="1"/>
    </xf>
    <xf numFmtId="183" fontId="8" fillId="0" borderId="19" xfId="0" applyNumberFormat="1" applyFont="1" applyFill="1" applyBorder="1" applyAlignment="1" applyProtection="1">
      <alignment horizontal="left" vertical="center" shrinkToFit="1"/>
      <protection hidden="1"/>
    </xf>
    <xf numFmtId="183" fontId="7" fillId="0" borderId="19" xfId="0" applyNumberFormat="1" applyFont="1" applyFill="1" applyBorder="1" applyAlignment="1" applyProtection="1">
      <alignment horizontal="center" vertical="center" shrinkToFit="1"/>
      <protection hidden="1"/>
    </xf>
    <xf numFmtId="0" fontId="6" fillId="0" borderId="40" xfId="0" applyFont="1" applyBorder="1" applyAlignment="1" applyProtection="1">
      <alignment horizontal="center" vertical="center"/>
      <protection hidden="1"/>
    </xf>
    <xf numFmtId="183" fontId="7" fillId="0" borderId="40" xfId="0" applyNumberFormat="1" applyFont="1" applyFill="1" applyBorder="1" applyAlignment="1" applyProtection="1">
      <alignment horizontal="left" vertical="center" shrinkToFit="1"/>
      <protection hidden="1"/>
    </xf>
    <xf numFmtId="182" fontId="6" fillId="0" borderId="40" xfId="0" applyNumberFormat="1" applyFont="1" applyFill="1" applyBorder="1" applyAlignment="1" applyProtection="1">
      <alignment horizontal="center" vertical="center"/>
      <protection hidden="1"/>
    </xf>
    <xf numFmtId="182" fontId="6" fillId="0" borderId="43" xfId="0" applyNumberFormat="1" applyFont="1" applyFill="1" applyBorder="1" applyAlignment="1" applyProtection="1">
      <alignment horizontal="center" vertical="center"/>
      <protection hidden="1"/>
    </xf>
    <xf numFmtId="0" fontId="6" fillId="0" borderId="42" xfId="0" applyFont="1" applyBorder="1" applyAlignment="1" applyProtection="1">
      <alignment horizontal="center" vertical="center" shrinkToFit="1"/>
      <protection hidden="1"/>
    </xf>
    <xf numFmtId="0" fontId="6" fillId="0" borderId="40" xfId="0" applyFont="1" applyBorder="1" applyAlignment="1" applyProtection="1">
      <alignment horizontal="center" vertical="center" shrinkToFit="1"/>
      <protection hidden="1"/>
    </xf>
    <xf numFmtId="0" fontId="6" fillId="0" borderId="40" xfId="0" applyNumberFormat="1" applyFont="1" applyBorder="1" applyAlignment="1" applyProtection="1">
      <alignment horizontal="right" vertical="center"/>
      <protection hidden="1"/>
    </xf>
    <xf numFmtId="0" fontId="14" fillId="0" borderId="1" xfId="4" applyFont="1" applyBorder="1" applyAlignment="1" applyProtection="1">
      <alignment horizontal="left" indent="1"/>
      <protection hidden="1"/>
    </xf>
    <xf numFmtId="0" fontId="14" fillId="0" borderId="3" xfId="4" applyFont="1" applyBorder="1" applyAlignment="1" applyProtection="1">
      <alignment horizontal="left" indent="1"/>
      <protection hidden="1"/>
    </xf>
    <xf numFmtId="0" fontId="2" fillId="6" borderId="3" xfId="0" applyFont="1" applyFill="1" applyBorder="1" applyAlignment="1" applyProtection="1">
      <alignment horizontal="left" vertical="center" indent="1"/>
      <protection hidden="1"/>
    </xf>
    <xf numFmtId="0" fontId="2" fillId="6" borderId="2" xfId="0" applyFont="1" applyFill="1" applyBorder="1" applyAlignment="1" applyProtection="1">
      <alignment horizontal="left" vertical="center" indent="1"/>
      <protection hidden="1"/>
    </xf>
    <xf numFmtId="0" fontId="2" fillId="6" borderId="19" xfId="0" applyFont="1" applyFill="1" applyBorder="1" applyAlignment="1" applyProtection="1">
      <alignment horizontal="left" vertical="center" indent="1"/>
      <protection hidden="1"/>
    </xf>
    <xf numFmtId="0" fontId="2" fillId="6" borderId="22" xfId="0" applyFont="1" applyFill="1" applyBorder="1" applyAlignment="1" applyProtection="1">
      <alignment horizontal="left" vertical="center" indent="1"/>
      <protection hidden="1"/>
    </xf>
    <xf numFmtId="0" fontId="8" fillId="4" borderId="44" xfId="0" applyFont="1" applyFill="1" applyBorder="1" applyAlignment="1" applyProtection="1">
      <alignment horizontal="center" vertical="center"/>
      <protection hidden="1"/>
    </xf>
    <xf numFmtId="0" fontId="8" fillId="4" borderId="40" xfId="0" applyFont="1" applyFill="1" applyBorder="1" applyAlignment="1" applyProtection="1">
      <alignment horizontal="center" vertical="center"/>
      <protection hidden="1"/>
    </xf>
    <xf numFmtId="177" fontId="6" fillId="0" borderId="40" xfId="0" applyNumberFormat="1" applyFont="1" applyFill="1" applyBorder="1" applyAlignment="1" applyProtection="1">
      <alignment horizontal="center" vertical="center"/>
      <protection hidden="1"/>
    </xf>
    <xf numFmtId="0" fontId="11" fillId="0" borderId="74" xfId="0" applyFont="1" applyBorder="1" applyAlignment="1" applyProtection="1">
      <alignment horizontal="center" vertical="center" shrinkToFit="1"/>
      <protection hidden="1"/>
    </xf>
    <xf numFmtId="0" fontId="11" fillId="0" borderId="45" xfId="0" applyFont="1" applyBorder="1" applyAlignment="1" applyProtection="1">
      <alignment horizontal="center" vertical="center" shrinkToFit="1"/>
      <protection hidden="1"/>
    </xf>
    <xf numFmtId="0" fontId="7" fillId="0" borderId="42" xfId="0" applyFont="1" applyBorder="1" applyAlignment="1" applyProtection="1">
      <alignment horizontal="left" vertical="center" indent="1" shrinkToFit="1"/>
      <protection hidden="1"/>
    </xf>
    <xf numFmtId="0" fontId="7" fillId="0" borderId="40" xfId="0" applyFont="1" applyBorder="1" applyAlignment="1" applyProtection="1">
      <alignment horizontal="left" vertical="center" indent="1" shrinkToFit="1"/>
      <protection hidden="1"/>
    </xf>
    <xf numFmtId="0" fontId="7" fillId="0" borderId="43" xfId="0" applyFont="1" applyBorder="1" applyAlignment="1" applyProtection="1">
      <alignment horizontal="left" vertical="center" indent="1" shrinkToFit="1"/>
      <protection hidden="1"/>
    </xf>
    <xf numFmtId="0" fontId="7" fillId="4" borderId="36" xfId="0" applyFont="1" applyFill="1" applyBorder="1" applyAlignment="1" applyProtection="1">
      <alignment horizontal="distributed" vertical="center" indent="1"/>
      <protection hidden="1"/>
    </xf>
    <xf numFmtId="0" fontId="7" fillId="4" borderId="37" xfId="0" applyFont="1" applyFill="1" applyBorder="1" applyAlignment="1" applyProtection="1">
      <alignment horizontal="distributed" vertical="center" indent="1"/>
      <protection hidden="1"/>
    </xf>
    <xf numFmtId="0" fontId="7" fillId="4" borderId="38" xfId="0" applyFont="1" applyFill="1" applyBorder="1" applyAlignment="1" applyProtection="1">
      <alignment horizontal="distributed" vertical="center" indent="1"/>
      <protection hidden="1"/>
    </xf>
    <xf numFmtId="0" fontId="7" fillId="4" borderId="39" xfId="0" applyFont="1" applyFill="1" applyBorder="1" applyAlignment="1" applyProtection="1">
      <alignment horizontal="distributed" vertical="center" indent="1"/>
      <protection hidden="1"/>
    </xf>
    <xf numFmtId="0" fontId="7" fillId="4" borderId="40" xfId="0" applyFont="1" applyFill="1" applyBorder="1" applyAlignment="1" applyProtection="1">
      <alignment horizontal="distributed" vertical="center" indent="1"/>
      <protection hidden="1"/>
    </xf>
    <xf numFmtId="0" fontId="7" fillId="4" borderId="41" xfId="0" applyFont="1" applyFill="1" applyBorder="1" applyAlignment="1" applyProtection="1">
      <alignment horizontal="distributed" vertical="center" indent="1"/>
      <protection hidden="1"/>
    </xf>
    <xf numFmtId="0" fontId="7" fillId="4" borderId="75" xfId="0" applyFont="1" applyFill="1" applyBorder="1" applyAlignment="1" applyProtection="1">
      <alignment horizontal="distributed" vertical="center" indent="1"/>
      <protection hidden="1"/>
    </xf>
    <xf numFmtId="0" fontId="7" fillId="4" borderId="45" xfId="0" applyFont="1" applyFill="1" applyBorder="1" applyAlignment="1" applyProtection="1">
      <alignment horizontal="distributed" vertical="center" indent="1"/>
      <protection hidden="1"/>
    </xf>
    <xf numFmtId="0" fontId="7" fillId="4" borderId="76" xfId="0" applyFont="1" applyFill="1" applyBorder="1" applyAlignment="1" applyProtection="1">
      <alignment horizontal="distributed" vertical="center" indent="1"/>
      <protection hidden="1"/>
    </xf>
    <xf numFmtId="0" fontId="7" fillId="0" borderId="45" xfId="4" applyNumberFormat="1" applyFont="1" applyBorder="1" applyAlignment="1" applyProtection="1">
      <alignment horizontal="left" vertical="center" indent="1"/>
      <protection hidden="1"/>
    </xf>
    <xf numFmtId="0" fontId="7" fillId="0" borderId="62" xfId="4" applyNumberFormat="1" applyFont="1" applyBorder="1" applyAlignment="1" applyProtection="1">
      <alignment horizontal="left" vertical="center" indent="1"/>
      <protection hidden="1"/>
    </xf>
    <xf numFmtId="0" fontId="7" fillId="0" borderId="0" xfId="0" applyFont="1" applyAlignment="1" applyProtection="1">
      <alignment horizontal="left" vertical="center" wrapText="1"/>
      <protection hidden="1"/>
    </xf>
    <xf numFmtId="0" fontId="7" fillId="4" borderId="39" xfId="0" applyNumberFormat="1" applyFont="1" applyFill="1" applyBorder="1" applyAlignment="1" applyProtection="1">
      <alignment horizontal="distributed" vertical="center" wrapText="1" indent="1"/>
      <protection hidden="1"/>
    </xf>
    <xf numFmtId="0" fontId="7" fillId="4" borderId="40" xfId="0" applyNumberFormat="1" applyFont="1" applyFill="1" applyBorder="1" applyAlignment="1" applyProtection="1">
      <alignment horizontal="distributed" vertical="center" wrapText="1" indent="1"/>
      <protection hidden="1"/>
    </xf>
    <xf numFmtId="0" fontId="7" fillId="4" borderId="41" xfId="0" applyNumberFormat="1" applyFont="1" applyFill="1" applyBorder="1" applyAlignment="1" applyProtection="1">
      <alignment horizontal="distributed" vertical="center" wrapText="1" indent="1"/>
      <protection hidden="1"/>
    </xf>
    <xf numFmtId="0" fontId="7" fillId="4" borderId="18" xfId="0" applyFont="1" applyFill="1" applyBorder="1" applyAlignment="1" applyProtection="1">
      <alignment horizontal="distributed" vertical="center" indent="1"/>
      <protection hidden="1"/>
    </xf>
    <xf numFmtId="0" fontId="7" fillId="4" borderId="14" xfId="0" applyFont="1" applyFill="1" applyBorder="1" applyAlignment="1" applyProtection="1">
      <alignment horizontal="distributed" vertical="center" indent="1"/>
      <protection hidden="1"/>
    </xf>
    <xf numFmtId="0" fontId="7" fillId="4" borderId="15" xfId="0" applyFont="1" applyFill="1" applyBorder="1" applyAlignment="1" applyProtection="1">
      <alignment horizontal="distributed" vertical="center" indent="1"/>
      <protection hidden="1"/>
    </xf>
    <xf numFmtId="0" fontId="7" fillId="0" borderId="9" xfId="0" applyNumberFormat="1" applyFont="1" applyBorder="1" applyAlignment="1" applyProtection="1">
      <alignment horizontal="center" vertical="center"/>
      <protection hidden="1"/>
    </xf>
    <xf numFmtId="180" fontId="39" fillId="0" borderId="9" xfId="0" applyNumberFormat="1" applyFont="1" applyBorder="1" applyAlignment="1" applyProtection="1">
      <alignment horizontal="center" shrinkToFit="1"/>
      <protection hidden="1"/>
    </xf>
    <xf numFmtId="0" fontId="7" fillId="4" borderId="42" xfId="0" applyFont="1" applyFill="1" applyBorder="1" applyAlignment="1" applyProtection="1">
      <alignment horizontal="distributed" vertical="center" indent="1"/>
      <protection hidden="1"/>
    </xf>
    <xf numFmtId="0" fontId="7" fillId="0" borderId="41" xfId="0" applyFont="1" applyBorder="1" applyAlignment="1" applyProtection="1">
      <alignment horizontal="left" vertical="center" indent="1" shrinkToFit="1"/>
      <protection hidden="1"/>
    </xf>
    <xf numFmtId="0" fontId="8" fillId="0" borderId="8" xfId="0" applyNumberFormat="1" applyFont="1" applyBorder="1" applyAlignment="1" applyProtection="1">
      <alignment horizontal="left" vertical="center" indent="1"/>
      <protection hidden="1"/>
    </xf>
    <xf numFmtId="0" fontId="8" fillId="0" borderId="9" xfId="0" applyNumberFormat="1" applyFont="1" applyBorder="1" applyAlignment="1" applyProtection="1">
      <alignment horizontal="left" vertical="center" indent="1"/>
      <protection hidden="1"/>
    </xf>
    <xf numFmtId="0" fontId="7" fillId="0" borderId="37" xfId="0" applyNumberFormat="1" applyFont="1" applyFill="1" applyBorder="1" applyAlignment="1" applyProtection="1">
      <alignment horizontal="left" vertical="center" shrinkToFit="1"/>
      <protection hidden="1"/>
    </xf>
    <xf numFmtId="0" fontId="7" fillId="0" borderId="47" xfId="0" applyNumberFormat="1" applyFont="1" applyFill="1" applyBorder="1" applyAlignment="1" applyProtection="1">
      <alignment horizontal="left" vertical="center" shrinkToFit="1"/>
      <protection hidden="1"/>
    </xf>
    <xf numFmtId="0" fontId="6" fillId="0" borderId="0" xfId="0" applyNumberFormat="1" applyFont="1" applyBorder="1" applyAlignment="1" applyProtection="1">
      <alignment horizontal="right" vertical="center"/>
      <protection hidden="1"/>
    </xf>
    <xf numFmtId="0" fontId="7" fillId="0" borderId="40" xfId="0" applyNumberFormat="1" applyFont="1" applyBorder="1" applyAlignment="1" applyProtection="1">
      <alignment horizontal="center" vertical="center"/>
      <protection hidden="1"/>
    </xf>
    <xf numFmtId="0" fontId="7" fillId="0" borderId="72" xfId="0" applyFont="1" applyBorder="1" applyAlignment="1" applyProtection="1">
      <alignment horizontal="left" vertical="center" indent="1" shrinkToFit="1"/>
      <protection hidden="1"/>
    </xf>
    <xf numFmtId="0" fontId="7" fillId="0" borderId="37" xfId="0" applyFont="1" applyBorder="1" applyAlignment="1" applyProtection="1">
      <alignment horizontal="left" vertical="center" indent="1" shrinkToFit="1"/>
      <protection hidden="1"/>
    </xf>
    <xf numFmtId="0" fontId="7" fillId="0" borderId="47" xfId="0" applyFont="1" applyBorder="1" applyAlignment="1" applyProtection="1">
      <alignment horizontal="left" vertical="center" indent="1" shrinkToFit="1"/>
      <protection hidden="1"/>
    </xf>
    <xf numFmtId="0" fontId="7" fillId="0" borderId="0" xfId="0" applyFont="1" applyAlignment="1" applyProtection="1">
      <alignment horizontal="right" vertical="center"/>
      <protection hidden="1"/>
    </xf>
    <xf numFmtId="0" fontId="11" fillId="0" borderId="42" xfId="0" applyFont="1" applyBorder="1" applyAlignment="1" applyProtection="1">
      <alignment horizontal="center" vertical="center" shrinkToFit="1"/>
      <protection hidden="1"/>
    </xf>
    <xf numFmtId="0" fontId="11" fillId="0" borderId="40" xfId="0" applyFont="1" applyBorder="1" applyAlignment="1" applyProtection="1">
      <alignment horizontal="center" vertical="center" shrinkToFit="1"/>
      <protection hidden="1"/>
    </xf>
    <xf numFmtId="0" fontId="8" fillId="4" borderId="11" xfId="0" applyNumberFormat="1" applyFont="1" applyFill="1" applyBorder="1" applyAlignment="1" applyProtection="1">
      <alignment horizontal="center" vertical="center"/>
      <protection hidden="1"/>
    </xf>
    <xf numFmtId="0" fontId="8" fillId="4" borderId="9" xfId="0" applyNumberFormat="1" applyFont="1" applyFill="1" applyBorder="1" applyAlignment="1" applyProtection="1">
      <alignment horizontal="center" vertical="center"/>
      <protection hidden="1"/>
    </xf>
    <xf numFmtId="0" fontId="8" fillId="4" borderId="17" xfId="0" applyNumberFormat="1" applyFont="1" applyFill="1" applyBorder="1" applyAlignment="1" applyProtection="1">
      <alignment horizontal="center" vertical="center"/>
      <protection hidden="1"/>
    </xf>
    <xf numFmtId="0" fontId="8" fillId="4" borderId="18" xfId="0" applyNumberFormat="1" applyFont="1" applyFill="1" applyBorder="1" applyAlignment="1" applyProtection="1">
      <alignment horizontal="center" vertical="center"/>
      <protection hidden="1"/>
    </xf>
    <xf numFmtId="0" fontId="8" fillId="4" borderId="14" xfId="0" applyNumberFormat="1" applyFont="1" applyFill="1" applyBorder="1" applyAlignment="1" applyProtection="1">
      <alignment horizontal="center" vertical="center"/>
      <protection hidden="1"/>
    </xf>
    <xf numFmtId="0" fontId="8" fillId="4" borderId="15" xfId="0" applyNumberFormat="1" applyFont="1" applyFill="1" applyBorder="1" applyAlignment="1" applyProtection="1">
      <alignment horizontal="center" vertical="center"/>
      <protection hidden="1"/>
    </xf>
    <xf numFmtId="180" fontId="7" fillId="0" borderId="12" xfId="0" applyNumberFormat="1" applyFont="1" applyBorder="1" applyAlignment="1" applyProtection="1">
      <alignment horizontal="left" vertical="center" indent="2" shrinkToFit="1"/>
      <protection hidden="1"/>
    </xf>
    <xf numFmtId="180" fontId="7" fillId="0" borderId="0" xfId="0" applyNumberFormat="1" applyFont="1" applyBorder="1" applyAlignment="1" applyProtection="1">
      <alignment horizontal="left" vertical="center" indent="2" shrinkToFit="1"/>
      <protection hidden="1"/>
    </xf>
    <xf numFmtId="180" fontId="7" fillId="0" borderId="4" xfId="0" applyNumberFormat="1" applyFont="1" applyBorder="1" applyAlignment="1" applyProtection="1">
      <alignment horizontal="left" vertical="center" indent="2" shrinkToFit="1"/>
      <protection hidden="1"/>
    </xf>
    <xf numFmtId="0" fontId="6" fillId="0" borderId="40" xfId="0" applyNumberFormat="1" applyFont="1" applyBorder="1" applyAlignment="1" applyProtection="1">
      <alignment horizontal="left" vertical="center" shrinkToFit="1"/>
      <protection hidden="1"/>
    </xf>
    <xf numFmtId="0" fontId="6" fillId="0" borderId="43" xfId="0" applyNumberFormat="1" applyFont="1" applyBorder="1" applyAlignment="1" applyProtection="1">
      <alignment horizontal="left" vertical="center" shrinkToFit="1"/>
      <protection hidden="1"/>
    </xf>
    <xf numFmtId="0" fontId="8" fillId="0" borderId="9" xfId="0" applyFont="1" applyFill="1" applyBorder="1" applyAlignment="1" applyProtection="1">
      <alignment horizontal="center" wrapText="1"/>
      <protection hidden="1"/>
    </xf>
    <xf numFmtId="0" fontId="11" fillId="4" borderId="42" xfId="0" applyFont="1" applyFill="1" applyBorder="1" applyAlignment="1" applyProtection="1">
      <alignment horizontal="center" vertical="center" shrinkToFit="1"/>
      <protection hidden="1"/>
    </xf>
    <xf numFmtId="0" fontId="11" fillId="4" borderId="40" xfId="0" applyFont="1" applyFill="1" applyBorder="1" applyAlignment="1" applyProtection="1">
      <alignment horizontal="center" vertical="center" shrinkToFit="1"/>
      <protection hidden="1"/>
    </xf>
    <xf numFmtId="0" fontId="11" fillId="4" borderId="41" xfId="0" applyFont="1" applyFill="1" applyBorder="1" applyAlignment="1" applyProtection="1">
      <alignment horizontal="center" vertical="center" shrinkToFit="1"/>
      <protection hidden="1"/>
    </xf>
    <xf numFmtId="0" fontId="7" fillId="0" borderId="42" xfId="0" applyNumberFormat="1" applyFont="1" applyBorder="1" applyAlignment="1" applyProtection="1">
      <alignment horizontal="left" vertical="center" indent="1" shrinkToFit="1"/>
      <protection hidden="1"/>
    </xf>
    <xf numFmtId="0" fontId="7" fillId="0" borderId="40" xfId="0" applyNumberFormat="1" applyFont="1" applyBorder="1" applyAlignment="1" applyProtection="1">
      <alignment horizontal="left" vertical="center" indent="1" shrinkToFit="1"/>
      <protection hidden="1"/>
    </xf>
    <xf numFmtId="0" fontId="6" fillId="0" borderId="40" xfId="0" applyNumberFormat="1" applyFont="1" applyBorder="1" applyAlignment="1" applyProtection="1">
      <alignment horizontal="left" vertical="center" indent="1" shrinkToFit="1"/>
      <protection hidden="1"/>
    </xf>
    <xf numFmtId="0" fontId="6" fillId="0" borderId="43" xfId="0" applyNumberFormat="1" applyFont="1" applyBorder="1" applyAlignment="1" applyProtection="1">
      <alignment horizontal="left" vertical="center" indent="1" shrinkToFit="1"/>
      <protection hidden="1"/>
    </xf>
    <xf numFmtId="0" fontId="7" fillId="0" borderId="43" xfId="0" applyNumberFormat="1" applyFont="1" applyBorder="1" applyAlignment="1" applyProtection="1">
      <alignment horizontal="left" vertical="center" indent="1" shrinkToFit="1"/>
      <protection hidden="1"/>
    </xf>
    <xf numFmtId="0" fontId="7" fillId="0" borderId="40" xfId="0" applyNumberFormat="1" applyFont="1" applyBorder="1" applyAlignment="1" applyProtection="1">
      <alignment horizontal="left" vertical="center" shrinkToFit="1"/>
      <protection hidden="1"/>
    </xf>
    <xf numFmtId="186" fontId="7" fillId="0" borderId="40" xfId="5" applyNumberFormat="1" applyFont="1" applyBorder="1" applyAlignment="1" applyProtection="1">
      <alignment horizontal="left" vertical="center" shrinkToFit="1"/>
      <protection hidden="1"/>
    </xf>
    <xf numFmtId="186" fontId="7" fillId="0" borderId="41" xfId="5" applyNumberFormat="1" applyFont="1" applyBorder="1" applyAlignment="1" applyProtection="1">
      <alignment horizontal="left" vertical="center" shrinkToFit="1"/>
      <protection hidden="1"/>
    </xf>
    <xf numFmtId="0" fontId="7" fillId="4" borderId="39" xfId="0" applyFont="1" applyFill="1" applyBorder="1" applyAlignment="1" applyProtection="1">
      <alignment horizontal="distributed" vertical="center" indent="1" shrinkToFit="1"/>
      <protection hidden="1"/>
    </xf>
    <xf numFmtId="0" fontId="7" fillId="4" borderId="40" xfId="0" applyFont="1" applyFill="1" applyBorder="1" applyAlignment="1" applyProtection="1">
      <alignment horizontal="distributed" vertical="center" indent="1" shrinkToFit="1"/>
      <protection hidden="1"/>
    </xf>
    <xf numFmtId="0" fontId="7" fillId="4" borderId="41" xfId="0" applyFont="1" applyFill="1" applyBorder="1" applyAlignment="1" applyProtection="1">
      <alignment horizontal="distributed" vertical="center" indent="1" shrinkToFit="1"/>
      <protection hidden="1"/>
    </xf>
    <xf numFmtId="0" fontId="8" fillId="4" borderId="42" xfId="0" applyFont="1" applyFill="1" applyBorder="1" applyAlignment="1" applyProtection="1">
      <alignment horizontal="center" vertical="center"/>
      <protection hidden="1"/>
    </xf>
    <xf numFmtId="0" fontId="6" fillId="4" borderId="42" xfId="0" applyFont="1" applyFill="1" applyBorder="1" applyAlignment="1" applyProtection="1">
      <alignment horizontal="distributed" vertical="center" indent="1" shrinkToFit="1"/>
      <protection hidden="1"/>
    </xf>
    <xf numFmtId="0" fontId="6" fillId="4" borderId="40" xfId="0" applyFont="1" applyFill="1" applyBorder="1" applyAlignment="1" applyProtection="1">
      <alignment horizontal="distributed" vertical="center" indent="1" shrinkToFit="1"/>
      <protection hidden="1"/>
    </xf>
    <xf numFmtId="0" fontId="6" fillId="4" borderId="41" xfId="0" applyFont="1" applyFill="1" applyBorder="1" applyAlignment="1" applyProtection="1">
      <alignment horizontal="distributed" vertical="center" indent="1" shrinkToFit="1"/>
      <protection hidden="1"/>
    </xf>
    <xf numFmtId="0" fontId="7" fillId="0" borderId="40" xfId="0" applyFont="1" applyBorder="1" applyAlignment="1" applyProtection="1">
      <alignment horizontal="center" vertical="center"/>
      <protection hidden="1"/>
    </xf>
    <xf numFmtId="0" fontId="7" fillId="0" borderId="43" xfId="0" applyFont="1" applyBorder="1" applyAlignment="1" applyProtection="1">
      <alignment horizontal="center" vertical="center"/>
      <protection hidden="1"/>
    </xf>
    <xf numFmtId="0" fontId="7" fillId="0" borderId="40" xfId="0" applyFont="1" applyBorder="1" applyAlignment="1" applyProtection="1">
      <alignment horizontal="left" vertical="center"/>
      <protection hidden="1"/>
    </xf>
    <xf numFmtId="0" fontId="7" fillId="0" borderId="25" xfId="0" applyFont="1" applyFill="1" applyBorder="1" applyAlignment="1" applyProtection="1">
      <alignment horizontal="left" vertical="center" indent="1"/>
      <protection hidden="1"/>
    </xf>
    <xf numFmtId="0" fontId="7" fillId="0" borderId="19" xfId="0" applyFont="1" applyFill="1" applyBorder="1" applyAlignment="1" applyProtection="1">
      <alignment horizontal="left" vertical="center" indent="1"/>
      <protection hidden="1"/>
    </xf>
    <xf numFmtId="181" fontId="6" fillId="0" borderId="40" xfId="0" applyNumberFormat="1" applyFont="1" applyBorder="1" applyAlignment="1" applyProtection="1">
      <alignment horizontal="center" vertical="center" shrinkToFit="1"/>
      <protection hidden="1"/>
    </xf>
    <xf numFmtId="181" fontId="6" fillId="0" borderId="43" xfId="0" applyNumberFormat="1" applyFont="1" applyBorder="1" applyAlignment="1" applyProtection="1">
      <alignment horizontal="center" vertical="center" shrinkToFit="1"/>
      <protection hidden="1"/>
    </xf>
    <xf numFmtId="181" fontId="6" fillId="0" borderId="40" xfId="0" applyNumberFormat="1" applyFont="1" applyBorder="1" applyAlignment="1" applyProtection="1">
      <alignment horizontal="right" vertical="center"/>
      <protection hidden="1"/>
    </xf>
    <xf numFmtId="183" fontId="8" fillId="0" borderId="22" xfId="0" applyNumberFormat="1" applyFont="1" applyFill="1" applyBorder="1" applyAlignment="1" applyProtection="1">
      <alignment horizontal="left" vertical="center" shrinkToFit="1"/>
      <protection hidden="1"/>
    </xf>
    <xf numFmtId="0" fontId="7" fillId="4" borderId="39" xfId="0" applyFont="1" applyFill="1" applyBorder="1" applyAlignment="1" applyProtection="1">
      <alignment horizontal="distributed" vertical="center" wrapText="1" indent="1"/>
      <protection hidden="1"/>
    </xf>
    <xf numFmtId="0" fontId="10" fillId="0" borderId="16" xfId="0" applyNumberFormat="1" applyFont="1" applyFill="1" applyBorder="1" applyAlignment="1" applyProtection="1">
      <alignment horizontal="distributed" vertical="center" indent="1"/>
      <protection hidden="1"/>
    </xf>
    <xf numFmtId="0" fontId="10" fillId="0" borderId="14" xfId="0" applyNumberFormat="1" applyFont="1" applyFill="1" applyBorder="1" applyAlignment="1" applyProtection="1">
      <alignment horizontal="distributed" vertical="center" indent="1"/>
      <protection hidden="1"/>
    </xf>
    <xf numFmtId="0" fontId="10" fillId="0" borderId="14" xfId="0" applyNumberFormat="1" applyFont="1" applyFill="1" applyBorder="1" applyAlignment="1" applyProtection="1">
      <alignment horizontal="center" vertical="center" shrinkToFit="1"/>
      <protection hidden="1"/>
    </xf>
    <xf numFmtId="0" fontId="7" fillId="4" borderId="11" xfId="0" applyFont="1" applyFill="1" applyBorder="1" applyAlignment="1" applyProtection="1">
      <alignment horizontal="distributed" vertical="center" indent="1"/>
      <protection hidden="1"/>
    </xf>
    <xf numFmtId="0" fontId="7" fillId="4" borderId="9" xfId="0" applyFont="1" applyFill="1" applyBorder="1" applyAlignment="1" applyProtection="1">
      <alignment horizontal="distributed" vertical="center" indent="1"/>
      <protection hidden="1"/>
    </xf>
    <xf numFmtId="0" fontId="7" fillId="4" borderId="17" xfId="0" applyFont="1" applyFill="1" applyBorder="1" applyAlignment="1" applyProtection="1">
      <alignment horizontal="distributed" vertical="center" indent="1"/>
      <protection hidden="1"/>
    </xf>
    <xf numFmtId="0" fontId="22" fillId="0" borderId="9" xfId="0" applyNumberFormat="1" applyFont="1" applyBorder="1" applyAlignment="1" applyProtection="1">
      <alignment horizontal="left" vertical="center" shrinkToFit="1"/>
      <protection hidden="1"/>
    </xf>
    <xf numFmtId="0" fontId="22" fillId="0" borderId="10" xfId="0" applyNumberFormat="1" applyFont="1" applyBorder="1" applyAlignment="1" applyProtection="1">
      <alignment horizontal="left" vertical="center" shrinkToFit="1"/>
      <protection hidden="1"/>
    </xf>
    <xf numFmtId="0" fontId="6" fillId="0" borderId="4" xfId="0" applyNumberFormat="1" applyFont="1" applyBorder="1" applyAlignment="1" applyProtection="1">
      <alignment horizontal="center" vertical="center"/>
      <protection hidden="1"/>
    </xf>
    <xf numFmtId="0" fontId="6" fillId="0" borderId="9" xfId="0" applyNumberFormat="1" applyFont="1" applyFill="1" applyBorder="1" applyAlignment="1" applyProtection="1">
      <alignment horizontal="left" vertical="center" shrinkToFit="1"/>
      <protection hidden="1"/>
    </xf>
    <xf numFmtId="0" fontId="10" fillId="0" borderId="9" xfId="0" applyNumberFormat="1" applyFont="1" applyFill="1" applyBorder="1" applyAlignment="1" applyProtection="1">
      <alignment horizontal="distributed" vertical="center" wrapText="1" indent="1"/>
      <protection hidden="1"/>
    </xf>
    <xf numFmtId="0" fontId="6" fillId="0" borderId="10" xfId="0" applyNumberFormat="1" applyFont="1" applyFill="1" applyBorder="1" applyAlignment="1" applyProtection="1">
      <alignment horizontal="left" vertical="center" shrinkToFit="1"/>
      <protection hidden="1"/>
    </xf>
    <xf numFmtId="0" fontId="10" fillId="0" borderId="30" xfId="0" applyFont="1" applyBorder="1" applyAlignment="1" applyProtection="1">
      <alignment horizontal="center" vertical="center"/>
      <protection hidden="1"/>
    </xf>
    <xf numFmtId="0" fontId="9" fillId="0" borderId="16" xfId="0" applyFont="1" applyBorder="1" applyAlignment="1" applyProtection="1">
      <alignment horizontal="center" vertical="center"/>
      <protection hidden="1"/>
    </xf>
    <xf numFmtId="0" fontId="9" fillId="0" borderId="14" xfId="0" applyFont="1" applyBorder="1" applyAlignment="1" applyProtection="1">
      <alignment horizontal="center" vertical="center"/>
      <protection hidden="1"/>
    </xf>
    <xf numFmtId="0" fontId="9" fillId="0" borderId="15" xfId="0" applyFont="1" applyBorder="1" applyAlignment="1" applyProtection="1">
      <alignment horizontal="center" vertical="center"/>
      <protection hidden="1"/>
    </xf>
    <xf numFmtId="0" fontId="6" fillId="0" borderId="14" xfId="0" applyNumberFormat="1" applyFont="1" applyFill="1" applyBorder="1" applyAlignment="1" applyProtection="1">
      <alignment horizontal="left" vertical="center" shrinkToFit="1"/>
      <protection hidden="1"/>
    </xf>
    <xf numFmtId="0" fontId="6" fillId="0" borderId="13" xfId="0" applyNumberFormat="1" applyFont="1" applyFill="1" applyBorder="1" applyAlignment="1" applyProtection="1">
      <alignment horizontal="left" vertical="center" shrinkToFit="1"/>
      <protection hidden="1"/>
    </xf>
    <xf numFmtId="0" fontId="2" fillId="0" borderId="23" xfId="0" applyFont="1" applyBorder="1" applyAlignment="1" applyProtection="1">
      <alignment horizontal="left" vertical="top" wrapText="1" indent="1"/>
      <protection hidden="1"/>
    </xf>
    <xf numFmtId="0" fontId="2" fillId="0" borderId="19" xfId="0" applyFont="1" applyBorder="1" applyAlignment="1" applyProtection="1">
      <alignment horizontal="left" vertical="top" wrapText="1" indent="1"/>
      <protection hidden="1"/>
    </xf>
    <xf numFmtId="0" fontId="2" fillId="0" borderId="24" xfId="0" applyFont="1" applyBorder="1" applyAlignment="1" applyProtection="1">
      <alignment horizontal="left" vertical="top" wrapText="1" indent="1"/>
      <protection hidden="1"/>
    </xf>
    <xf numFmtId="0" fontId="35" fillId="6" borderId="5" xfId="4" applyFont="1" applyFill="1" applyBorder="1" applyAlignment="1" applyProtection="1">
      <alignment horizontal="right" vertical="center" wrapText="1" indent="1"/>
      <protection hidden="1"/>
    </xf>
    <xf numFmtId="0" fontId="35" fillId="6" borderId="3" xfId="4" applyFont="1" applyFill="1" applyBorder="1" applyAlignment="1" applyProtection="1">
      <alignment horizontal="right" vertical="center" wrapText="1" indent="1"/>
      <protection hidden="1"/>
    </xf>
    <xf numFmtId="0" fontId="35" fillId="6" borderId="25" xfId="4" applyFont="1" applyFill="1" applyBorder="1" applyAlignment="1" applyProtection="1">
      <alignment horizontal="right" vertical="center" wrapText="1" indent="1"/>
      <protection hidden="1"/>
    </xf>
    <xf numFmtId="0" fontId="35" fillId="6" borderId="19" xfId="4" applyFont="1" applyFill="1" applyBorder="1" applyAlignment="1" applyProtection="1">
      <alignment horizontal="right" vertical="center" wrapText="1" indent="1"/>
      <protection hidden="1"/>
    </xf>
    <xf numFmtId="183" fontId="6" fillId="0" borderId="42" xfId="0" applyNumberFormat="1" applyFont="1" applyBorder="1" applyAlignment="1" applyProtection="1">
      <alignment horizontal="center" vertical="center"/>
      <protection hidden="1"/>
    </xf>
    <xf numFmtId="183" fontId="6" fillId="0" borderId="40" xfId="0" applyNumberFormat="1" applyFont="1" applyBorder="1" applyAlignment="1" applyProtection="1">
      <alignment horizontal="center" vertical="center"/>
      <protection hidden="1"/>
    </xf>
    <xf numFmtId="183" fontId="6" fillId="0" borderId="41" xfId="0" applyNumberFormat="1" applyFont="1" applyBorder="1" applyAlignment="1" applyProtection="1">
      <alignment horizontal="center" vertical="center"/>
      <protection hidden="1"/>
    </xf>
    <xf numFmtId="0" fontId="6" fillId="0" borderId="46" xfId="0" applyFont="1" applyBorder="1" applyAlignment="1" applyProtection="1">
      <alignment vertical="center"/>
      <protection hidden="1"/>
    </xf>
    <xf numFmtId="0" fontId="10" fillId="0" borderId="0" xfId="0" applyFont="1" applyBorder="1" applyAlignment="1" applyProtection="1">
      <alignment horizontal="center"/>
      <protection hidden="1"/>
    </xf>
    <xf numFmtId="0" fontId="10" fillId="0" borderId="0" xfId="0" applyFont="1" applyBorder="1" applyAlignment="1" applyProtection="1">
      <alignment horizontal="center" vertical="center"/>
      <protection hidden="1"/>
    </xf>
    <xf numFmtId="0" fontId="7" fillId="0" borderId="67" xfId="0" applyFont="1" applyBorder="1" applyAlignment="1" applyProtection="1">
      <alignment horizontal="left" vertical="center" wrapText="1" indent="1"/>
      <protection hidden="1"/>
    </xf>
    <xf numFmtId="0" fontId="7" fillId="0" borderId="63" xfId="0" applyFont="1" applyBorder="1" applyAlignment="1" applyProtection="1">
      <alignment horizontal="left" vertical="center" wrapText="1" indent="1"/>
      <protection hidden="1"/>
    </xf>
    <xf numFmtId="0" fontId="7" fillId="0" borderId="70" xfId="0" applyFont="1" applyBorder="1" applyAlignment="1" applyProtection="1">
      <alignment horizontal="left" vertical="center" wrapText="1" indent="1"/>
      <protection hidden="1"/>
    </xf>
    <xf numFmtId="0" fontId="11" fillId="0" borderId="9" xfId="0" applyFont="1" applyFill="1" applyBorder="1" applyAlignment="1" applyProtection="1">
      <alignment horizontal="left" shrinkToFit="1"/>
      <protection hidden="1"/>
    </xf>
    <xf numFmtId="0" fontId="11" fillId="0" borderId="10" xfId="0" applyFont="1" applyFill="1" applyBorder="1" applyAlignment="1" applyProtection="1">
      <alignment horizontal="left" shrinkToFit="1"/>
      <protection hidden="1"/>
    </xf>
    <xf numFmtId="0" fontId="12" fillId="0" borderId="8" xfId="0" applyFont="1" applyBorder="1" applyAlignment="1" applyProtection="1">
      <alignment horizontal="center" vertical="center"/>
      <protection hidden="1"/>
    </xf>
    <xf numFmtId="0" fontId="12" fillId="0" borderId="9" xfId="0" applyFont="1" applyBorder="1" applyAlignment="1" applyProtection="1">
      <alignment horizontal="center" vertical="center"/>
      <protection hidden="1"/>
    </xf>
    <xf numFmtId="0" fontId="12" fillId="0" borderId="17" xfId="0" applyFont="1" applyBorder="1" applyAlignment="1" applyProtection="1">
      <alignment horizontal="center" vertical="center"/>
      <protection hidden="1"/>
    </xf>
    <xf numFmtId="0" fontId="12" fillId="0" borderId="12" xfId="0" applyFont="1" applyBorder="1" applyAlignment="1" applyProtection="1">
      <alignment horizontal="center" vertical="center"/>
      <protection hidden="1"/>
    </xf>
    <xf numFmtId="0" fontId="12" fillId="0" borderId="0" xfId="0" applyFont="1" applyBorder="1" applyAlignment="1" applyProtection="1">
      <alignment horizontal="center" vertical="center"/>
      <protection hidden="1"/>
    </xf>
    <xf numFmtId="0" fontId="12" fillId="0" borderId="7" xfId="0" applyFont="1" applyBorder="1" applyAlignment="1" applyProtection="1">
      <alignment horizontal="center" vertical="center"/>
      <protection hidden="1"/>
    </xf>
    <xf numFmtId="0" fontId="12" fillId="0" borderId="16" xfId="0" applyFont="1" applyBorder="1" applyAlignment="1" applyProtection="1">
      <alignment horizontal="center" vertical="center" shrinkToFit="1"/>
      <protection hidden="1"/>
    </xf>
    <xf numFmtId="0" fontId="12" fillId="0" borderId="14" xfId="0" applyFont="1" applyBorder="1" applyAlignment="1" applyProtection="1">
      <alignment horizontal="center" vertical="center" shrinkToFit="1"/>
      <protection hidden="1"/>
    </xf>
    <xf numFmtId="0" fontId="12" fillId="0" borderId="15" xfId="0" applyFont="1" applyBorder="1" applyAlignment="1" applyProtection="1">
      <alignment horizontal="center" vertical="center" shrinkToFit="1"/>
      <protection hidden="1"/>
    </xf>
    <xf numFmtId="0" fontId="7" fillId="4" borderId="6" xfId="0" applyFont="1" applyFill="1" applyBorder="1" applyAlignment="1" applyProtection="1">
      <alignment horizontal="distributed" vertical="center" indent="1"/>
      <protection hidden="1"/>
    </xf>
    <xf numFmtId="0" fontId="7" fillId="4" borderId="0" xfId="0" applyFont="1" applyFill="1" applyBorder="1" applyAlignment="1" applyProtection="1">
      <alignment horizontal="distributed" vertical="center" indent="1"/>
      <protection hidden="1"/>
    </xf>
    <xf numFmtId="0" fontId="7" fillId="4" borderId="7" xfId="0" applyFont="1" applyFill="1" applyBorder="1" applyAlignment="1" applyProtection="1">
      <alignment horizontal="distributed" vertical="center" indent="1"/>
      <protection hidden="1"/>
    </xf>
    <xf numFmtId="0" fontId="7" fillId="4" borderId="23" xfId="0" applyFont="1" applyFill="1" applyBorder="1" applyAlignment="1" applyProtection="1">
      <alignment horizontal="distributed" vertical="center" indent="1"/>
      <protection hidden="1"/>
    </xf>
    <xf numFmtId="0" fontId="7" fillId="4" borderId="19" xfId="0" applyFont="1" applyFill="1" applyBorder="1" applyAlignment="1" applyProtection="1">
      <alignment horizontal="distributed" vertical="center" indent="1"/>
      <protection hidden="1"/>
    </xf>
    <xf numFmtId="0" fontId="7" fillId="4" borderId="24" xfId="0" applyFont="1" applyFill="1" applyBorder="1" applyAlignment="1" applyProtection="1">
      <alignment horizontal="distributed" vertical="center" indent="1"/>
      <protection hidden="1"/>
    </xf>
    <xf numFmtId="181" fontId="15" fillId="5" borderId="29" xfId="0" applyNumberFormat="1" applyFont="1" applyFill="1" applyBorder="1" applyAlignment="1" applyProtection="1">
      <alignment horizontal="left" vertical="center"/>
      <protection locked="0"/>
    </xf>
    <xf numFmtId="181" fontId="15" fillId="5" borderId="35" xfId="0" applyNumberFormat="1" applyFont="1" applyFill="1" applyBorder="1" applyAlignment="1" applyProtection="1">
      <alignment horizontal="left" vertical="center"/>
      <protection locked="0"/>
    </xf>
    <xf numFmtId="181" fontId="15" fillId="5" borderId="34" xfId="0" applyNumberFormat="1" applyFont="1" applyFill="1" applyBorder="1" applyAlignment="1" applyProtection="1">
      <alignment horizontal="left" vertical="center"/>
      <protection locked="0"/>
    </xf>
    <xf numFmtId="0" fontId="15" fillId="5" borderId="29" xfId="0" applyFont="1" applyFill="1" applyBorder="1">
      <alignment vertical="center"/>
    </xf>
    <xf numFmtId="0" fontId="15" fillId="5" borderId="35" xfId="0" applyFont="1" applyFill="1" applyBorder="1">
      <alignment vertical="center"/>
    </xf>
    <xf numFmtId="0" fontId="15" fillId="5" borderId="34" xfId="0" applyFont="1" applyFill="1" applyBorder="1">
      <alignment vertical="center"/>
    </xf>
    <xf numFmtId="0" fontId="15" fillId="5" borderId="29" xfId="0" applyFont="1" applyFill="1" applyBorder="1" applyAlignment="1" applyProtection="1">
      <alignment horizontal="left" vertical="center" wrapText="1"/>
      <protection locked="0"/>
    </xf>
    <xf numFmtId="0" fontId="15" fillId="5" borderId="35" xfId="0" applyFont="1" applyFill="1" applyBorder="1" applyAlignment="1" applyProtection="1">
      <alignment horizontal="left" vertical="center" wrapText="1"/>
      <protection locked="0"/>
    </xf>
    <xf numFmtId="0" fontId="15" fillId="5" borderId="34" xfId="0" applyFont="1" applyFill="1" applyBorder="1" applyAlignment="1" applyProtection="1">
      <alignment horizontal="left" vertical="center" wrapText="1"/>
      <protection locked="0"/>
    </xf>
    <xf numFmtId="0" fontId="15" fillId="5" borderId="0" xfId="0" applyFont="1" applyFill="1">
      <alignment vertical="center"/>
    </xf>
    <xf numFmtId="0" fontId="15" fillId="2" borderId="1" xfId="0" applyFont="1" applyFill="1" applyBorder="1" applyAlignment="1" applyProtection="1">
      <alignment horizontal="center" vertical="center"/>
    </xf>
    <xf numFmtId="0" fontId="15" fillId="2" borderId="2" xfId="0" applyFont="1" applyFill="1" applyBorder="1" applyAlignment="1" applyProtection="1">
      <alignment horizontal="center" vertical="center"/>
    </xf>
    <xf numFmtId="0" fontId="15" fillId="0" borderId="5" xfId="0" applyFont="1" applyBorder="1" applyAlignment="1" applyProtection="1">
      <alignment horizontal="center" vertical="center"/>
    </xf>
    <xf numFmtId="0" fontId="15" fillId="0" borderId="20" xfId="0" applyFont="1" applyBorder="1" applyAlignment="1" applyProtection="1">
      <alignment horizontal="center" vertical="center"/>
    </xf>
    <xf numFmtId="0" fontId="15" fillId="0" borderId="5" xfId="0" applyFont="1" applyFill="1" applyBorder="1" applyAlignment="1" applyProtection="1">
      <alignment horizontal="center" vertical="center"/>
    </xf>
    <xf numFmtId="0" fontId="15" fillId="0" borderId="3"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73" xfId="0" applyFont="1" applyFill="1" applyBorder="1" applyAlignment="1" applyProtection="1">
      <alignment horizontal="left" vertical="center" indent="1"/>
    </xf>
    <xf numFmtId="0" fontId="15" fillId="0" borderId="49" xfId="0" applyFont="1" applyFill="1" applyBorder="1" applyAlignment="1" applyProtection="1">
      <alignment horizontal="left" vertical="center" indent="1"/>
    </xf>
    <xf numFmtId="0" fontId="15" fillId="0" borderId="64" xfId="0" applyFont="1" applyFill="1" applyBorder="1" applyAlignment="1" applyProtection="1">
      <alignment horizontal="left" vertical="center" indent="1"/>
    </xf>
    <xf numFmtId="0" fontId="15" fillId="0" borderId="31" xfId="0" applyFont="1" applyFill="1" applyBorder="1" applyAlignment="1" applyProtection="1">
      <alignment horizontal="left" vertical="center" indent="1"/>
    </xf>
    <xf numFmtId="185" fontId="15" fillId="6" borderId="25" xfId="0" applyNumberFormat="1" applyFont="1" applyFill="1" applyBorder="1" applyAlignment="1" applyProtection="1">
      <alignment horizontal="center" vertical="center"/>
      <protection locked="0"/>
    </xf>
    <xf numFmtId="185" fontId="15" fillId="6" borderId="24" xfId="0" applyNumberFormat="1" applyFont="1" applyFill="1" applyBorder="1" applyAlignment="1" applyProtection="1">
      <alignment horizontal="center" vertical="center"/>
      <protection locked="0"/>
    </xf>
    <xf numFmtId="0" fontId="15" fillId="0" borderId="25" xfId="0" applyFont="1" applyBorder="1" applyAlignment="1" applyProtection="1">
      <alignment horizontal="center" vertical="center"/>
      <protection hidden="1"/>
    </xf>
    <xf numFmtId="0" fontId="15" fillId="0" borderId="19" xfId="0" applyFont="1" applyBorder="1" applyAlignment="1" applyProtection="1">
      <alignment horizontal="center" vertical="center"/>
      <protection hidden="1"/>
    </xf>
    <xf numFmtId="0" fontId="15" fillId="0" borderId="22" xfId="0" applyFont="1" applyBorder="1" applyAlignment="1" applyProtection="1">
      <alignment horizontal="center" vertical="center"/>
      <protection hidden="1"/>
    </xf>
    <xf numFmtId="0" fontId="33" fillId="8" borderId="29" xfId="2" applyFont="1" applyFill="1" applyBorder="1" applyAlignment="1">
      <alignment horizontal="center" vertical="center"/>
    </xf>
    <xf numFmtId="0" fontId="33" fillId="8" borderId="35" xfId="2" applyFont="1" applyFill="1" applyBorder="1" applyAlignment="1">
      <alignment horizontal="center" vertical="center"/>
    </xf>
    <xf numFmtId="0" fontId="33" fillId="8" borderId="34" xfId="2" applyFont="1" applyFill="1" applyBorder="1" applyAlignment="1">
      <alignment horizontal="center" vertical="center"/>
    </xf>
  </cellXfs>
  <cellStyles count="6">
    <cellStyle name="ハイパーリンク" xfId="4" builtinId="8"/>
    <cellStyle name="桁区切り" xfId="5" builtinId="6"/>
    <cellStyle name="桁区切り 2" xfId="3" xr:uid="{00000000-0005-0000-0000-000002000000}"/>
    <cellStyle name="標準" xfId="0" builtinId="0"/>
    <cellStyle name="標準 2" xfId="1" xr:uid="{00000000-0005-0000-0000-000004000000}"/>
    <cellStyle name="標準 3" xfId="2" xr:uid="{00000000-0005-0000-0000-000005000000}"/>
  </cellStyles>
  <dxfs count="26">
    <dxf>
      <font>
        <color rgb="FFFF0000"/>
      </font>
    </dxf>
    <dxf>
      <fill>
        <patternFill>
          <bgColor theme="1" tint="0.34998626667073579"/>
        </patternFill>
      </fill>
    </dxf>
    <dxf>
      <border>
        <left/>
        <right/>
        <top/>
        <bottom/>
        <vertical/>
        <horizontal/>
      </border>
    </dxf>
    <dxf>
      <fill>
        <patternFill>
          <bgColor theme="1" tint="0.34998626667073579"/>
        </patternFill>
      </fill>
    </dxf>
    <dxf>
      <border>
        <left/>
        <right/>
        <top/>
        <bottom/>
        <vertical/>
        <horizontal/>
      </border>
    </dxf>
    <dxf>
      <fill>
        <patternFill>
          <bgColor theme="1" tint="0.34998626667073579"/>
        </patternFill>
      </fill>
      <border>
        <left/>
        <right/>
        <top/>
        <bottom/>
        <vertical/>
        <horizontal/>
      </border>
    </dxf>
    <dxf>
      <font>
        <color theme="0"/>
      </font>
      <fill>
        <patternFill>
          <bgColor theme="0"/>
        </patternFill>
      </fill>
    </dxf>
    <dxf>
      <fill>
        <patternFill>
          <bgColor rgb="FFFFFF00"/>
        </patternFill>
      </fill>
      <border>
        <left/>
        <right/>
        <top/>
        <bottom/>
      </border>
    </dxf>
    <dxf>
      <font>
        <color theme="0"/>
      </font>
      <fill>
        <patternFill>
          <bgColor theme="0"/>
        </patternFill>
      </fill>
    </dxf>
    <dxf>
      <font>
        <color rgb="FFFF0000"/>
      </font>
    </dxf>
    <dxf>
      <fill>
        <patternFill>
          <bgColor rgb="FFFFFF00"/>
        </patternFill>
      </fill>
      <border>
        <left/>
        <right/>
        <top/>
        <bottom/>
      </border>
    </dxf>
    <dxf>
      <fill>
        <patternFill>
          <bgColor theme="1" tint="0.34998626667073579"/>
        </patternFill>
      </fill>
    </dxf>
    <dxf>
      <border>
        <left/>
        <right/>
        <top/>
        <bottom/>
        <vertical/>
        <horizontal/>
      </border>
    </dxf>
    <dxf>
      <font>
        <color rgb="FFFF0000"/>
      </font>
    </dxf>
    <dxf>
      <fill>
        <patternFill>
          <bgColor theme="1" tint="0.34998626667073579"/>
        </patternFill>
      </fill>
    </dxf>
    <dxf>
      <border>
        <left/>
        <right/>
        <top/>
        <bottom/>
        <vertical/>
        <horizontal/>
      </border>
    </dxf>
    <dxf>
      <fill>
        <patternFill>
          <bgColor theme="1" tint="0.34998626667073579"/>
        </patternFill>
      </fill>
    </dxf>
    <dxf>
      <border>
        <left/>
        <right/>
        <top/>
        <bottom/>
        <vertical/>
        <horizontal/>
      </border>
    </dxf>
    <dxf>
      <fill>
        <patternFill>
          <bgColor theme="1" tint="0.34998626667073579"/>
        </patternFill>
      </fill>
      <border>
        <left/>
        <right/>
        <top/>
        <bottom/>
        <vertical/>
        <horizontal/>
      </border>
    </dxf>
    <dxf>
      <font>
        <color theme="0"/>
      </font>
      <fill>
        <patternFill>
          <bgColor theme="0"/>
        </patternFill>
      </fill>
    </dxf>
    <dxf>
      <fill>
        <patternFill>
          <bgColor rgb="FFFFFF00"/>
        </patternFill>
      </fill>
      <border>
        <left/>
        <right/>
        <top/>
        <bottom/>
      </border>
    </dxf>
    <dxf>
      <font>
        <color theme="0"/>
      </font>
      <fill>
        <patternFill>
          <bgColor theme="0"/>
        </patternFill>
      </fill>
    </dxf>
    <dxf>
      <font>
        <color rgb="FFFF0000"/>
      </font>
    </dxf>
    <dxf>
      <fill>
        <patternFill>
          <bgColor rgb="FFFFFF00"/>
        </patternFill>
      </fill>
      <border>
        <left/>
        <right/>
        <top/>
        <bottom/>
      </border>
    </dxf>
    <dxf>
      <fill>
        <patternFill>
          <bgColor theme="1" tint="0.34998626667073579"/>
        </patternFill>
      </fill>
    </dxf>
    <dxf>
      <border>
        <left/>
        <right/>
        <top/>
        <bottom/>
        <vertical/>
        <horizontal/>
      </border>
    </dxf>
  </dxfs>
  <tableStyles count="0" defaultTableStyle="TableStyleMedium2" defaultPivotStyle="PivotStyleLight16"/>
  <colors>
    <mruColors>
      <color rgb="FFFFFFCC"/>
      <color rgb="FFCCE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H$3" lockText="1" noThreeD="1"/>
</file>

<file path=xl/ctrlProps/ctrlProp10.xml><?xml version="1.0" encoding="utf-8"?>
<formControlPr xmlns="http://schemas.microsoft.com/office/spreadsheetml/2009/9/main" objectType="CheckBox" fmlaLink="$AH$50" lockText="1" noThreeD="1"/>
</file>

<file path=xl/ctrlProps/ctrlProp11.xml><?xml version="1.0" encoding="utf-8"?>
<formControlPr xmlns="http://schemas.microsoft.com/office/spreadsheetml/2009/9/main" objectType="CheckBox" checked="Checked" fmlaLink="$AH$51" lockText="1" noThreeD="1"/>
</file>

<file path=xl/ctrlProps/ctrlProp12.xml><?xml version="1.0" encoding="utf-8"?>
<formControlPr xmlns="http://schemas.microsoft.com/office/spreadsheetml/2009/9/main" objectType="CheckBox" fmlaLink="$AH$52" lockText="1" noThreeD="1"/>
</file>

<file path=xl/ctrlProps/ctrlProp13.xml><?xml version="1.0" encoding="utf-8"?>
<formControlPr xmlns="http://schemas.microsoft.com/office/spreadsheetml/2009/9/main" objectType="CheckBox" checked="Checked" fmlaLink="$AH$30" lockText="1" noThreeD="1"/>
</file>

<file path=xl/ctrlProps/ctrlProp14.xml><?xml version="1.0" encoding="utf-8"?>
<formControlPr xmlns="http://schemas.microsoft.com/office/spreadsheetml/2009/9/main" objectType="CheckBox" fmlaLink="$AH$31" lockText="1" noThreeD="1"/>
</file>

<file path=xl/ctrlProps/ctrlProp15.xml><?xml version="1.0" encoding="utf-8"?>
<formControlPr xmlns="http://schemas.microsoft.com/office/spreadsheetml/2009/9/main" objectType="CheckBox" fmlaLink="$AH$32" lockText="1" noThreeD="1"/>
</file>

<file path=xl/ctrlProps/ctrlProp16.xml><?xml version="1.0" encoding="utf-8"?>
<formControlPr xmlns="http://schemas.microsoft.com/office/spreadsheetml/2009/9/main" objectType="CheckBox" fmlaLink="$AH$33" lockText="1" noThreeD="1"/>
</file>

<file path=xl/ctrlProps/ctrlProp2.xml><?xml version="1.0" encoding="utf-8"?>
<formControlPr xmlns="http://schemas.microsoft.com/office/spreadsheetml/2009/9/main" objectType="CheckBox" fmlaLink="$AH$50" lockText="1" noThreeD="1"/>
</file>

<file path=xl/ctrlProps/ctrlProp3.xml><?xml version="1.0" encoding="utf-8"?>
<formControlPr xmlns="http://schemas.microsoft.com/office/spreadsheetml/2009/9/main" objectType="CheckBox" fmlaLink="$AH$51" lockText="1" noThreeD="1"/>
</file>

<file path=xl/ctrlProps/ctrlProp4.xml><?xml version="1.0" encoding="utf-8"?>
<formControlPr xmlns="http://schemas.microsoft.com/office/spreadsheetml/2009/9/main" objectType="CheckBox" fmlaLink="$AH$52" lockText="1" noThreeD="1"/>
</file>

<file path=xl/ctrlProps/ctrlProp5.xml><?xml version="1.0" encoding="utf-8"?>
<formControlPr xmlns="http://schemas.microsoft.com/office/spreadsheetml/2009/9/main" objectType="CheckBox" fmlaLink="$AH$30" lockText="1" noThreeD="1"/>
</file>

<file path=xl/ctrlProps/ctrlProp6.xml><?xml version="1.0" encoding="utf-8"?>
<formControlPr xmlns="http://schemas.microsoft.com/office/spreadsheetml/2009/9/main" objectType="CheckBox" fmlaLink="$AH$31" lockText="1" noThreeD="1"/>
</file>

<file path=xl/ctrlProps/ctrlProp7.xml><?xml version="1.0" encoding="utf-8"?>
<formControlPr xmlns="http://schemas.microsoft.com/office/spreadsheetml/2009/9/main" objectType="CheckBox" fmlaLink="$AH$32" lockText="1" noThreeD="1"/>
</file>

<file path=xl/ctrlProps/ctrlProp8.xml><?xml version="1.0" encoding="utf-8"?>
<formControlPr xmlns="http://schemas.microsoft.com/office/spreadsheetml/2009/9/main" objectType="CheckBox" fmlaLink="$AH$33" lockText="1" noThreeD="1"/>
</file>

<file path=xl/ctrlProps/ctrlProp9.xml><?xml version="1.0" encoding="utf-8"?>
<formControlPr xmlns="http://schemas.microsoft.com/office/spreadsheetml/2009/9/main" objectType="CheckBox" checked="Checked" fmlaLink="$AH$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228600</xdr:colOff>
          <xdr:row>2</xdr:row>
          <xdr:rowOff>104775</xdr:rowOff>
        </xdr:from>
        <xdr:to>
          <xdr:col>11</xdr:col>
          <xdr:colOff>447675</xdr:colOff>
          <xdr:row>3</xdr:row>
          <xdr:rowOff>219075</xdr:rowOff>
        </xdr:to>
        <xdr:sp macro="" textlink="">
          <xdr:nvSpPr>
            <xdr:cNvPr id="35842" name="Check Box 2" hidden="1">
              <a:extLst>
                <a:ext uri="{63B3BB69-23CF-44E3-9099-C40C66FF867C}">
                  <a14:compatExt spid="_x0000_s35842"/>
                </a:ext>
                <a:ext uri="{FF2B5EF4-FFF2-40B4-BE49-F238E27FC236}">
                  <a16:creationId xmlns:a16="http://schemas.microsoft.com/office/drawing/2014/main" id="{00000000-0008-0000-0000-00000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48</xdr:row>
          <xdr:rowOff>219075</xdr:rowOff>
        </xdr:from>
        <xdr:to>
          <xdr:col>3</xdr:col>
          <xdr:colOff>495300</xdr:colOff>
          <xdr:row>50</xdr:row>
          <xdr:rowOff>9525</xdr:rowOff>
        </xdr:to>
        <xdr:sp macro="" textlink="">
          <xdr:nvSpPr>
            <xdr:cNvPr id="35859" name="Check Box 19" hidden="1">
              <a:extLst>
                <a:ext uri="{63B3BB69-23CF-44E3-9099-C40C66FF867C}">
                  <a14:compatExt spid="_x0000_s35859"/>
                </a:ext>
                <a:ext uri="{FF2B5EF4-FFF2-40B4-BE49-F238E27FC236}">
                  <a16:creationId xmlns:a16="http://schemas.microsoft.com/office/drawing/2014/main" id="{00000000-0008-0000-0000-00001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49</xdr:row>
          <xdr:rowOff>219075</xdr:rowOff>
        </xdr:from>
        <xdr:to>
          <xdr:col>3</xdr:col>
          <xdr:colOff>466725</xdr:colOff>
          <xdr:row>51</xdr:row>
          <xdr:rowOff>9525</xdr:rowOff>
        </xdr:to>
        <xdr:sp macro="" textlink="">
          <xdr:nvSpPr>
            <xdr:cNvPr id="35860" name="Check Box 20" hidden="1">
              <a:extLst>
                <a:ext uri="{63B3BB69-23CF-44E3-9099-C40C66FF867C}">
                  <a14:compatExt spid="_x0000_s35860"/>
                </a:ext>
                <a:ext uri="{FF2B5EF4-FFF2-40B4-BE49-F238E27FC236}">
                  <a16:creationId xmlns:a16="http://schemas.microsoft.com/office/drawing/2014/main" id="{00000000-0008-0000-0000-00001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50</xdr:row>
          <xdr:rowOff>228600</xdr:rowOff>
        </xdr:from>
        <xdr:to>
          <xdr:col>3</xdr:col>
          <xdr:colOff>428625</xdr:colOff>
          <xdr:row>51</xdr:row>
          <xdr:rowOff>219075</xdr:rowOff>
        </xdr:to>
        <xdr:sp macro="" textlink="">
          <xdr:nvSpPr>
            <xdr:cNvPr id="35861" name="Check Box 21" hidden="1">
              <a:extLst>
                <a:ext uri="{63B3BB69-23CF-44E3-9099-C40C66FF867C}">
                  <a14:compatExt spid="_x0000_s35861"/>
                </a:ext>
                <a:ext uri="{FF2B5EF4-FFF2-40B4-BE49-F238E27FC236}">
                  <a16:creationId xmlns:a16="http://schemas.microsoft.com/office/drawing/2014/main" id="{00000000-0008-0000-0000-00001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29</xdr:row>
          <xdr:rowOff>19050</xdr:rowOff>
        </xdr:from>
        <xdr:to>
          <xdr:col>3</xdr:col>
          <xdr:colOff>390525</xdr:colOff>
          <xdr:row>29</xdr:row>
          <xdr:rowOff>219075</xdr:rowOff>
        </xdr:to>
        <xdr:sp macro="" textlink="">
          <xdr:nvSpPr>
            <xdr:cNvPr id="35885" name="Check Box 45" hidden="1">
              <a:extLst>
                <a:ext uri="{63B3BB69-23CF-44E3-9099-C40C66FF867C}">
                  <a14:compatExt spid="_x0000_s35885"/>
                </a:ext>
                <a:ext uri="{FF2B5EF4-FFF2-40B4-BE49-F238E27FC236}">
                  <a16:creationId xmlns:a16="http://schemas.microsoft.com/office/drawing/2014/main" id="{00000000-0008-0000-0000-00002D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30</xdr:row>
          <xdr:rowOff>28575</xdr:rowOff>
        </xdr:from>
        <xdr:to>
          <xdr:col>3</xdr:col>
          <xdr:colOff>438150</xdr:colOff>
          <xdr:row>30</xdr:row>
          <xdr:rowOff>209550</xdr:rowOff>
        </xdr:to>
        <xdr:sp macro="" textlink="">
          <xdr:nvSpPr>
            <xdr:cNvPr id="35886" name="Check Box 46" hidden="1">
              <a:extLst>
                <a:ext uri="{63B3BB69-23CF-44E3-9099-C40C66FF867C}">
                  <a14:compatExt spid="_x0000_s35886"/>
                </a:ext>
                <a:ext uri="{FF2B5EF4-FFF2-40B4-BE49-F238E27FC236}">
                  <a16:creationId xmlns:a16="http://schemas.microsoft.com/office/drawing/2014/main" id="{00000000-0008-0000-0000-00002E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31</xdr:row>
          <xdr:rowOff>9525</xdr:rowOff>
        </xdr:from>
        <xdr:to>
          <xdr:col>3</xdr:col>
          <xdr:colOff>400050</xdr:colOff>
          <xdr:row>31</xdr:row>
          <xdr:rowOff>219075</xdr:rowOff>
        </xdr:to>
        <xdr:sp macro="" textlink="">
          <xdr:nvSpPr>
            <xdr:cNvPr id="35887" name="Check Box 47" hidden="1">
              <a:extLst>
                <a:ext uri="{63B3BB69-23CF-44E3-9099-C40C66FF867C}">
                  <a14:compatExt spid="_x0000_s35887"/>
                </a:ext>
                <a:ext uri="{FF2B5EF4-FFF2-40B4-BE49-F238E27FC236}">
                  <a16:creationId xmlns:a16="http://schemas.microsoft.com/office/drawing/2014/main" id="{00000000-0008-0000-0000-00002F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31</xdr:row>
          <xdr:rowOff>219075</xdr:rowOff>
        </xdr:from>
        <xdr:to>
          <xdr:col>3</xdr:col>
          <xdr:colOff>428625</xdr:colOff>
          <xdr:row>33</xdr:row>
          <xdr:rowOff>0</xdr:rowOff>
        </xdr:to>
        <xdr:sp macro="" textlink="">
          <xdr:nvSpPr>
            <xdr:cNvPr id="35888" name="Check Box 48" hidden="1">
              <a:extLst>
                <a:ext uri="{63B3BB69-23CF-44E3-9099-C40C66FF867C}">
                  <a14:compatExt spid="_x0000_s35888"/>
                </a:ext>
                <a:ext uri="{FF2B5EF4-FFF2-40B4-BE49-F238E27FC236}">
                  <a16:creationId xmlns:a16="http://schemas.microsoft.com/office/drawing/2014/main" id="{00000000-0008-0000-0000-000030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3</xdr:col>
      <xdr:colOff>57150</xdr:colOff>
      <xdr:row>42</xdr:row>
      <xdr:rowOff>57150</xdr:rowOff>
    </xdr:from>
    <xdr:ext cx="844265" cy="232559"/>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419100" y="9353550"/>
          <a:ext cx="844265" cy="23255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lIns="18000" tIns="36000" rIns="18000" rtlCol="0" anchor="t">
          <a:spAutoFit/>
        </a:bodyPr>
        <a:lstStyle/>
        <a:p>
          <a:r>
            <a:rPr kumimoji="1" lang="ja-JP" altLang="en-US" sz="900">
              <a:latin typeface="ＭＳ Ｐ明朝" panose="02020600040205080304" pitchFamily="18" charset="-128"/>
              <a:ea typeface="ＭＳ Ｐ明朝" panose="02020600040205080304" pitchFamily="18" charset="-128"/>
            </a:rPr>
            <a:t>四国電力使用欄</a:t>
          </a:r>
          <a:endParaRPr kumimoji="1" lang="en-US" altLang="ja-JP" sz="900">
            <a:latin typeface="ＭＳ Ｐ明朝" panose="02020600040205080304" pitchFamily="18" charset="-128"/>
            <a:ea typeface="ＭＳ Ｐ明朝" panose="02020600040205080304" pitchFamily="18" charset="-128"/>
          </a:endParaRPr>
        </a:p>
      </xdr:txBody>
    </xdr:sp>
    <xdr:clientData/>
  </xdr:one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228600</xdr:colOff>
          <xdr:row>2</xdr:row>
          <xdr:rowOff>104775</xdr:rowOff>
        </xdr:from>
        <xdr:to>
          <xdr:col>11</xdr:col>
          <xdr:colOff>447675</xdr:colOff>
          <xdr:row>3</xdr:row>
          <xdr:rowOff>219075</xdr:rowOff>
        </xdr:to>
        <xdr:sp macro="" textlink="">
          <xdr:nvSpPr>
            <xdr:cNvPr id="38913" name="Check Box 1" hidden="1">
              <a:extLst>
                <a:ext uri="{63B3BB69-23CF-44E3-9099-C40C66FF867C}">
                  <a14:compatExt spid="_x0000_s38913"/>
                </a:ext>
                <a:ext uri="{FF2B5EF4-FFF2-40B4-BE49-F238E27FC236}">
                  <a16:creationId xmlns:a16="http://schemas.microsoft.com/office/drawing/2014/main" id="{00000000-0008-0000-0200-000001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48</xdr:row>
          <xdr:rowOff>219075</xdr:rowOff>
        </xdr:from>
        <xdr:to>
          <xdr:col>3</xdr:col>
          <xdr:colOff>495300</xdr:colOff>
          <xdr:row>50</xdr:row>
          <xdr:rowOff>9525</xdr:rowOff>
        </xdr:to>
        <xdr:sp macro="" textlink="">
          <xdr:nvSpPr>
            <xdr:cNvPr id="38914" name="Check Box 2" hidden="1">
              <a:extLst>
                <a:ext uri="{63B3BB69-23CF-44E3-9099-C40C66FF867C}">
                  <a14:compatExt spid="_x0000_s38914"/>
                </a:ext>
                <a:ext uri="{FF2B5EF4-FFF2-40B4-BE49-F238E27FC236}">
                  <a16:creationId xmlns:a16="http://schemas.microsoft.com/office/drawing/2014/main" id="{00000000-0008-0000-0200-000002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49</xdr:row>
          <xdr:rowOff>219075</xdr:rowOff>
        </xdr:from>
        <xdr:to>
          <xdr:col>3</xdr:col>
          <xdr:colOff>466725</xdr:colOff>
          <xdr:row>51</xdr:row>
          <xdr:rowOff>9525</xdr:rowOff>
        </xdr:to>
        <xdr:sp macro="" textlink="">
          <xdr:nvSpPr>
            <xdr:cNvPr id="38915" name="Check Box 3" hidden="1">
              <a:extLst>
                <a:ext uri="{63B3BB69-23CF-44E3-9099-C40C66FF867C}">
                  <a14:compatExt spid="_x0000_s38915"/>
                </a:ext>
                <a:ext uri="{FF2B5EF4-FFF2-40B4-BE49-F238E27FC236}">
                  <a16:creationId xmlns:a16="http://schemas.microsoft.com/office/drawing/2014/main" id="{00000000-0008-0000-0200-000003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50</xdr:row>
          <xdr:rowOff>228600</xdr:rowOff>
        </xdr:from>
        <xdr:to>
          <xdr:col>3</xdr:col>
          <xdr:colOff>428625</xdr:colOff>
          <xdr:row>51</xdr:row>
          <xdr:rowOff>219075</xdr:rowOff>
        </xdr:to>
        <xdr:sp macro="" textlink="">
          <xdr:nvSpPr>
            <xdr:cNvPr id="38916" name="Check Box 4" hidden="1">
              <a:extLst>
                <a:ext uri="{63B3BB69-23CF-44E3-9099-C40C66FF867C}">
                  <a14:compatExt spid="_x0000_s38916"/>
                </a:ext>
                <a:ext uri="{FF2B5EF4-FFF2-40B4-BE49-F238E27FC236}">
                  <a16:creationId xmlns:a16="http://schemas.microsoft.com/office/drawing/2014/main" id="{00000000-0008-0000-0200-000004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29</xdr:row>
          <xdr:rowOff>19050</xdr:rowOff>
        </xdr:from>
        <xdr:to>
          <xdr:col>3</xdr:col>
          <xdr:colOff>390525</xdr:colOff>
          <xdr:row>29</xdr:row>
          <xdr:rowOff>219075</xdr:rowOff>
        </xdr:to>
        <xdr:sp macro="" textlink="">
          <xdr:nvSpPr>
            <xdr:cNvPr id="38917" name="Check Box 5" hidden="1">
              <a:extLst>
                <a:ext uri="{63B3BB69-23CF-44E3-9099-C40C66FF867C}">
                  <a14:compatExt spid="_x0000_s38917"/>
                </a:ext>
                <a:ext uri="{FF2B5EF4-FFF2-40B4-BE49-F238E27FC236}">
                  <a16:creationId xmlns:a16="http://schemas.microsoft.com/office/drawing/2014/main" id="{00000000-0008-0000-0200-000005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30</xdr:row>
          <xdr:rowOff>28575</xdr:rowOff>
        </xdr:from>
        <xdr:to>
          <xdr:col>3</xdr:col>
          <xdr:colOff>438150</xdr:colOff>
          <xdr:row>30</xdr:row>
          <xdr:rowOff>209550</xdr:rowOff>
        </xdr:to>
        <xdr:sp macro="" textlink="">
          <xdr:nvSpPr>
            <xdr:cNvPr id="38918" name="Check Box 6" hidden="1">
              <a:extLst>
                <a:ext uri="{63B3BB69-23CF-44E3-9099-C40C66FF867C}">
                  <a14:compatExt spid="_x0000_s38918"/>
                </a:ext>
                <a:ext uri="{FF2B5EF4-FFF2-40B4-BE49-F238E27FC236}">
                  <a16:creationId xmlns:a16="http://schemas.microsoft.com/office/drawing/2014/main" id="{00000000-0008-0000-0200-000006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31</xdr:row>
          <xdr:rowOff>9525</xdr:rowOff>
        </xdr:from>
        <xdr:to>
          <xdr:col>3</xdr:col>
          <xdr:colOff>400050</xdr:colOff>
          <xdr:row>31</xdr:row>
          <xdr:rowOff>219075</xdr:rowOff>
        </xdr:to>
        <xdr:sp macro="" textlink="">
          <xdr:nvSpPr>
            <xdr:cNvPr id="38919" name="Check Box 7" hidden="1">
              <a:extLst>
                <a:ext uri="{63B3BB69-23CF-44E3-9099-C40C66FF867C}">
                  <a14:compatExt spid="_x0000_s38919"/>
                </a:ext>
                <a:ext uri="{FF2B5EF4-FFF2-40B4-BE49-F238E27FC236}">
                  <a16:creationId xmlns:a16="http://schemas.microsoft.com/office/drawing/2014/main" id="{00000000-0008-0000-0200-000007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31</xdr:row>
          <xdr:rowOff>219075</xdr:rowOff>
        </xdr:from>
        <xdr:to>
          <xdr:col>3</xdr:col>
          <xdr:colOff>428625</xdr:colOff>
          <xdr:row>33</xdr:row>
          <xdr:rowOff>0</xdr:rowOff>
        </xdr:to>
        <xdr:sp macro="" textlink="">
          <xdr:nvSpPr>
            <xdr:cNvPr id="38920" name="Check Box 8" hidden="1">
              <a:extLst>
                <a:ext uri="{63B3BB69-23CF-44E3-9099-C40C66FF867C}">
                  <a14:compatExt spid="_x0000_s38920"/>
                </a:ext>
                <a:ext uri="{FF2B5EF4-FFF2-40B4-BE49-F238E27FC236}">
                  <a16:creationId xmlns:a16="http://schemas.microsoft.com/office/drawing/2014/main" id="{00000000-0008-0000-0200-000008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yonden.co.jp/Users/50100030/Desktop/20FY/&#39640;&#22311;&#26032;&#22679;&#35373;/&#25509;&#32154;&#20379;&#32102;&#20860;&#22522;&#26412;&#22865;&#32004;&#30003;&#36796;&#26360;&#65288;&#35352;&#20837;&#20363;&#20837;&#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yonden.co.jp/Users/10016170/Downloads/&#39640;&#22311;&#20197;&#19978;&#25509;&#32154;&#20379;&#32102;&#20860;&#22522;&#26412;&#22865;&#32004;&#30003;&#36796;&#26360;&#12362;&#12424;&#12403;&#21029;&#3202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参考）業種名称"/>
      <sheetName val="接続供給契約申込書"/>
      <sheetName val="申込記入例"/>
      <sheetName val="別紙"/>
      <sheetName val="接続供給契約申込書 (記載例)"/>
      <sheetName val="別紙（記載例）"/>
      <sheetName val="別紙(連記式)"/>
      <sheetName val="別紙記入例"/>
      <sheetName val="別紙(個別)-2"/>
      <sheetName val="別紙(個別)-3"/>
      <sheetName val="別紙(個別)-4"/>
      <sheetName val="別紙(個別)-5"/>
      <sheetName val="別紙(個別)-6"/>
      <sheetName val="別紙(個別)-7"/>
      <sheetName val="別紙(個別)-8"/>
      <sheetName val="別紙(個別)-9"/>
      <sheetName val="別紙(個別)-10"/>
      <sheetName val="別紙(個別)-11"/>
      <sheetName val="別紙(個別)-12"/>
      <sheetName val="別紙(個別)-13"/>
      <sheetName val="別紙(個別)-14"/>
      <sheetName val="別紙(個別)-15"/>
      <sheetName val="別紙(個別)-16"/>
      <sheetName val="別紙(個別)-17"/>
      <sheetName val="別紙(個別)-18"/>
      <sheetName val="別紙(個別)-19"/>
      <sheetName val="別紙(個別)-20"/>
      <sheetName val="別紙(個別)-21"/>
      <sheetName val="別紙(個別)-22"/>
      <sheetName val="別紙(個別)-23"/>
      <sheetName val="別紙(個別)-24"/>
      <sheetName val="別紙(個別)-25"/>
      <sheetName val="別紙(個別)-26"/>
      <sheetName val="別紙(個別)-27"/>
      <sheetName val="別紙(個別)-28"/>
      <sheetName val="別紙(個別)-29"/>
      <sheetName val="別紙(個別)-30"/>
    </sheetNames>
    <sheetDataSet>
      <sheetData sheetId="0"/>
      <sheetData sheetId="1"/>
      <sheetData sheetId="2"/>
      <sheetData sheetId="3"/>
      <sheetData sheetId="4"/>
      <sheetData sheetId="5"/>
      <sheetData sheetId="6">
        <row r="6">
          <cell r="A6">
            <v>1</v>
          </cell>
          <cell r="B6">
            <v>43922</v>
          </cell>
          <cell r="C6"/>
          <cell r="D6" t="str">
            <v>○○株式会社　△△ビル</v>
          </cell>
          <cell r="E6" t="str">
            <v>0810000000000000000000</v>
          </cell>
          <cell r="F6" t="str">
            <v>0000000</v>
          </cell>
          <cell r="G6" t="str">
            <v>○○県</v>
          </cell>
          <cell r="H6" t="str">
            <v>○○市○－○－○</v>
          </cell>
          <cell r="I6" t="str">
            <v>従来どおり</v>
          </cell>
          <cell r="J6" t="str">
            <v>商用</v>
          </cell>
          <cell r="K6" t="str">
            <v>契約電力の変更を伴わない設備変更</v>
          </cell>
          <cell r="L6"/>
          <cell r="M6" t="str">
            <v>需要者に承諾いただいている</v>
          </cell>
          <cell r="N6" t="str">
            <v>標準</v>
          </cell>
          <cell r="O6" t="str">
            <v>標準</v>
          </cell>
          <cell r="P6">
            <v>600</v>
          </cell>
          <cell r="Q6"/>
          <cell r="R6" t="str">
            <v>交流三相３線式</v>
          </cell>
          <cell r="S6">
            <v>6000</v>
          </cell>
          <cell r="T6">
            <v>6000</v>
          </cell>
          <cell r="U6">
            <v>600</v>
          </cell>
          <cell r="V6"/>
          <cell r="W6" t="str">
            <v>交流三相３線式</v>
          </cell>
          <cell r="X6">
            <v>6000</v>
          </cell>
          <cell r="Y6">
            <v>6000</v>
          </cell>
          <cell r="Z6"/>
          <cell r="AA6"/>
          <cell r="AB6"/>
          <cell r="AC6"/>
          <cell r="AD6"/>
          <cell r="AE6"/>
          <cell r="AF6"/>
          <cell r="AG6" t="str">
            <v>（選択して下さい）</v>
          </cell>
          <cell r="AH6" t="str">
            <v>（選択して下さい）</v>
          </cell>
          <cell r="AI6"/>
          <cell r="AJ6" t="str">
            <v>（選択して下さい）</v>
          </cell>
          <cell r="AK6" t="str">
            <v>（選択して下さい）</v>
          </cell>
          <cell r="AL6"/>
          <cell r="AM6"/>
          <cell r="AN6">
            <v>1000</v>
          </cell>
          <cell r="AO6"/>
          <cell r="AP6"/>
          <cell r="AQ6">
            <v>800</v>
          </cell>
          <cell r="AR6"/>
          <cell r="AS6"/>
          <cell r="AT6" t="str">
            <v>－</v>
          </cell>
          <cell r="AU6" t="str">
            <v>否</v>
          </cell>
          <cell r="AV6" t="str">
            <v>○○部</v>
          </cell>
          <cell r="AW6" t="str">
            <v>○○　○○</v>
          </cell>
          <cell r="AX6" t="str">
            <v>03-5678-1234</v>
          </cell>
          <cell r="AY6" t="str">
            <v>△△部</v>
          </cell>
          <cell r="AZ6" t="str">
            <v>△△　△△</v>
          </cell>
          <cell r="BA6" t="str">
            <v>04-1234-5678</v>
          </cell>
          <cell r="BB6" t="str">
            <v>この欄は補足を特記事項に転記する内容が記載いただけます</v>
          </cell>
          <cell r="BC6"/>
          <cell r="BD6"/>
          <cell r="BE6"/>
          <cell r="BF6"/>
          <cell r="BG6"/>
          <cell r="BH6"/>
          <cell r="BI6"/>
          <cell r="BJ6"/>
          <cell r="BK6"/>
          <cell r="BL6"/>
          <cell r="BM6"/>
          <cell r="BN6"/>
        </row>
        <row r="7">
          <cell r="A7">
            <v>2</v>
          </cell>
          <cell r="B7"/>
          <cell r="C7"/>
          <cell r="D7"/>
          <cell r="E7"/>
          <cell r="F7"/>
          <cell r="G7"/>
          <cell r="H7"/>
          <cell r="I7"/>
          <cell r="J7"/>
          <cell r="K7" t="str">
            <v>（選択して下さい）</v>
          </cell>
          <cell r="L7"/>
          <cell r="M7" t="str">
            <v>（選択して下さい）</v>
          </cell>
          <cell r="N7"/>
          <cell r="O7"/>
          <cell r="P7"/>
          <cell r="Q7"/>
          <cell r="R7"/>
          <cell r="S7"/>
          <cell r="T7"/>
          <cell r="U7"/>
          <cell r="V7"/>
          <cell r="W7"/>
          <cell r="X7"/>
          <cell r="Y7"/>
          <cell r="Z7"/>
          <cell r="AA7"/>
          <cell r="AB7"/>
          <cell r="AC7"/>
          <cell r="AD7"/>
          <cell r="AE7"/>
          <cell r="AF7"/>
          <cell r="AG7"/>
          <cell r="AH7"/>
          <cell r="AI7"/>
          <cell r="AJ7"/>
          <cell r="AK7"/>
          <cell r="AL7"/>
          <cell r="AM7"/>
          <cell r="AN7"/>
          <cell r="AO7"/>
          <cell r="AP7"/>
          <cell r="AQ7"/>
          <cell r="AR7"/>
          <cell r="AS7"/>
          <cell r="AT7"/>
          <cell r="AU7" t="str">
            <v>（選択して下さい）</v>
          </cell>
          <cell r="AV7"/>
          <cell r="AW7"/>
          <cell r="AX7"/>
          <cell r="AY7"/>
          <cell r="AZ7"/>
          <cell r="BA7"/>
          <cell r="BB7"/>
          <cell r="BC7"/>
          <cell r="BD7"/>
          <cell r="BE7"/>
          <cell r="BF7"/>
          <cell r="BG7"/>
          <cell r="BH7"/>
          <cell r="BI7"/>
          <cell r="BJ7"/>
          <cell r="BK7"/>
          <cell r="BL7"/>
          <cell r="BM7"/>
          <cell r="BN7"/>
        </row>
        <row r="8">
          <cell r="A8">
            <v>3</v>
          </cell>
          <cell r="B8"/>
          <cell r="C8"/>
          <cell r="D8"/>
          <cell r="E8"/>
          <cell r="F8"/>
          <cell r="G8"/>
          <cell r="H8"/>
          <cell r="I8"/>
          <cell r="J8"/>
          <cell r="K8" t="str">
            <v>（選択して下さい）</v>
          </cell>
          <cell r="L8"/>
          <cell r="M8" t="str">
            <v>（選択して下さい）</v>
          </cell>
          <cell r="N8"/>
          <cell r="O8"/>
          <cell r="P8"/>
          <cell r="Q8"/>
          <cell r="R8"/>
          <cell r="S8"/>
          <cell r="T8"/>
          <cell r="U8"/>
          <cell r="V8"/>
          <cell r="W8"/>
          <cell r="X8"/>
          <cell r="Y8"/>
          <cell r="Z8"/>
          <cell r="AA8"/>
          <cell r="AB8"/>
          <cell r="AC8"/>
          <cell r="AD8"/>
          <cell r="AE8"/>
          <cell r="AF8"/>
          <cell r="AG8"/>
          <cell r="AH8"/>
          <cell r="AI8"/>
          <cell r="AJ8"/>
          <cell r="AK8"/>
          <cell r="AL8"/>
          <cell r="AM8"/>
          <cell r="AN8"/>
          <cell r="AO8"/>
          <cell r="AP8"/>
          <cell r="AQ8"/>
          <cell r="AR8"/>
          <cell r="AS8"/>
          <cell r="AT8"/>
          <cell r="AU8" t="str">
            <v>（選択して下さい）</v>
          </cell>
          <cell r="AV8"/>
          <cell r="AW8"/>
          <cell r="AX8"/>
          <cell r="AY8"/>
          <cell r="AZ8"/>
          <cell r="BA8"/>
          <cell r="BB8"/>
          <cell r="BC8"/>
          <cell r="BD8"/>
          <cell r="BE8"/>
          <cell r="BF8"/>
          <cell r="BG8"/>
          <cell r="BH8"/>
          <cell r="BI8"/>
          <cell r="BJ8"/>
          <cell r="BK8"/>
          <cell r="BL8"/>
          <cell r="BM8"/>
          <cell r="BN8"/>
        </row>
        <row r="9">
          <cell r="A9">
            <v>4</v>
          </cell>
          <cell r="B9"/>
          <cell r="C9"/>
          <cell r="D9"/>
          <cell r="E9"/>
          <cell r="F9"/>
          <cell r="G9"/>
          <cell r="H9"/>
          <cell r="I9"/>
          <cell r="J9"/>
          <cell r="K9" t="str">
            <v>（選択して下さい）</v>
          </cell>
          <cell r="L9"/>
          <cell r="M9" t="str">
            <v>（選択して下さい）</v>
          </cell>
          <cell r="N9"/>
          <cell r="O9"/>
          <cell r="P9"/>
          <cell r="Q9"/>
          <cell r="R9"/>
          <cell r="S9"/>
          <cell r="T9"/>
          <cell r="U9"/>
          <cell r="V9"/>
          <cell r="W9"/>
          <cell r="X9"/>
          <cell r="Y9"/>
          <cell r="Z9"/>
          <cell r="AA9"/>
          <cell r="AB9"/>
          <cell r="AC9"/>
          <cell r="AD9"/>
          <cell r="AE9"/>
          <cell r="AF9"/>
          <cell r="AG9"/>
          <cell r="AH9"/>
          <cell r="AI9"/>
          <cell r="AJ9"/>
          <cell r="AK9"/>
          <cell r="AL9"/>
          <cell r="AM9"/>
          <cell r="AN9"/>
          <cell r="AO9"/>
          <cell r="AP9"/>
          <cell r="AQ9"/>
          <cell r="AR9"/>
          <cell r="AS9"/>
          <cell r="AT9"/>
          <cell r="AU9" t="str">
            <v>（選択して下さい）</v>
          </cell>
          <cell r="AV9"/>
          <cell r="AW9"/>
          <cell r="AX9"/>
          <cell r="AY9"/>
          <cell r="AZ9"/>
          <cell r="BA9"/>
          <cell r="BB9"/>
          <cell r="BC9"/>
          <cell r="BD9"/>
          <cell r="BE9"/>
          <cell r="BF9"/>
          <cell r="BG9"/>
          <cell r="BH9"/>
          <cell r="BI9"/>
          <cell r="BJ9"/>
          <cell r="BK9"/>
          <cell r="BL9"/>
          <cell r="BM9"/>
          <cell r="BN9"/>
        </row>
        <row r="10">
          <cell r="A10">
            <v>5</v>
          </cell>
          <cell r="B10"/>
          <cell r="C10"/>
          <cell r="D10"/>
          <cell r="E10"/>
          <cell r="F10"/>
          <cell r="G10"/>
          <cell r="H10"/>
          <cell r="I10"/>
          <cell r="J10"/>
          <cell r="K10" t="str">
            <v>（選択して下さい）</v>
          </cell>
          <cell r="L10"/>
          <cell r="M10" t="str">
            <v>（選択して下さい）</v>
          </cell>
          <cell r="N10"/>
          <cell r="O10"/>
          <cell r="P10"/>
          <cell r="Q10"/>
          <cell r="R10"/>
          <cell r="S10"/>
          <cell r="T10"/>
          <cell r="U10"/>
          <cell r="V10"/>
          <cell r="W10"/>
          <cell r="X10"/>
          <cell r="Y10"/>
          <cell r="Z10"/>
          <cell r="AA10"/>
          <cell r="AB10"/>
          <cell r="AC10"/>
          <cell r="AD10"/>
          <cell r="AE10"/>
          <cell r="AF10"/>
          <cell r="AG10"/>
          <cell r="AH10"/>
          <cell r="AI10"/>
          <cell r="AJ10"/>
          <cell r="AK10"/>
          <cell r="AL10"/>
          <cell r="AM10"/>
          <cell r="AN10"/>
          <cell r="AO10"/>
          <cell r="AP10"/>
          <cell r="AQ10"/>
          <cell r="AR10"/>
          <cell r="AS10"/>
          <cell r="AT10"/>
          <cell r="AU10" t="str">
            <v>（選択して下さい）</v>
          </cell>
          <cell r="AV10"/>
          <cell r="AW10"/>
          <cell r="AX10"/>
          <cell r="AY10"/>
          <cell r="AZ10"/>
          <cell r="BA10"/>
          <cell r="BB10"/>
          <cell r="BC10"/>
          <cell r="BD10"/>
          <cell r="BE10"/>
          <cell r="BF10"/>
          <cell r="BG10"/>
          <cell r="BH10"/>
          <cell r="BI10"/>
          <cell r="BJ10"/>
          <cell r="BK10"/>
          <cell r="BL10"/>
          <cell r="BM10"/>
          <cell r="BN10"/>
        </row>
        <row r="11">
          <cell r="A11">
            <v>6</v>
          </cell>
          <cell r="B11"/>
          <cell r="C11"/>
          <cell r="D11"/>
          <cell r="E11"/>
          <cell r="F11"/>
          <cell r="G11"/>
          <cell r="H11"/>
          <cell r="I11"/>
          <cell r="J11"/>
          <cell r="K11" t="str">
            <v>（選択して下さい）</v>
          </cell>
          <cell r="L11"/>
          <cell r="M11" t="str">
            <v>（選択して下さい）</v>
          </cell>
          <cell r="N11"/>
          <cell r="O11"/>
          <cell r="P11"/>
          <cell r="Q11"/>
          <cell r="R11"/>
          <cell r="S11"/>
          <cell r="T11"/>
          <cell r="U11"/>
          <cell r="V11"/>
          <cell r="W11"/>
          <cell r="X11"/>
          <cell r="Y11"/>
          <cell r="Z11"/>
          <cell r="AA11"/>
          <cell r="AB11"/>
          <cell r="AC11"/>
          <cell r="AD11"/>
          <cell r="AE11"/>
          <cell r="AF11"/>
          <cell r="AG11"/>
          <cell r="AH11"/>
          <cell r="AI11"/>
          <cell r="AJ11"/>
          <cell r="AK11"/>
          <cell r="AL11"/>
          <cell r="AM11"/>
          <cell r="AN11"/>
          <cell r="AO11"/>
          <cell r="AP11"/>
          <cell r="AQ11"/>
          <cell r="AR11"/>
          <cell r="AS11"/>
          <cell r="AT11" t="str">
            <v>-</v>
          </cell>
          <cell r="AU11" t="str">
            <v>（選択して下さい）</v>
          </cell>
          <cell r="AV11"/>
          <cell r="AW11"/>
          <cell r="AX11"/>
          <cell r="AY11"/>
          <cell r="AZ11"/>
          <cell r="BA11"/>
          <cell r="BB11"/>
          <cell r="BC11"/>
          <cell r="BD11"/>
          <cell r="BE11"/>
          <cell r="BF11"/>
          <cell r="BG11"/>
          <cell r="BH11"/>
          <cell r="BI11"/>
          <cell r="BJ11"/>
          <cell r="BK11"/>
          <cell r="BL11"/>
          <cell r="BM11"/>
          <cell r="BN11"/>
        </row>
        <row r="12">
          <cell r="A12">
            <v>7</v>
          </cell>
          <cell r="B12"/>
          <cell r="C12"/>
          <cell r="D12"/>
          <cell r="E12"/>
          <cell r="F12"/>
          <cell r="G12"/>
          <cell r="H12"/>
          <cell r="I12"/>
          <cell r="J12"/>
          <cell r="K12" t="str">
            <v>（選択して下さい）</v>
          </cell>
          <cell r="L12"/>
          <cell r="M12" t="str">
            <v>（選択して下さい）</v>
          </cell>
          <cell r="N12"/>
          <cell r="O12"/>
          <cell r="P12"/>
          <cell r="Q12"/>
          <cell r="R12"/>
          <cell r="S12"/>
          <cell r="T12"/>
          <cell r="U12"/>
          <cell r="V12"/>
          <cell r="W12"/>
          <cell r="X12"/>
          <cell r="Y12"/>
          <cell r="Z12"/>
          <cell r="AA12"/>
          <cell r="AB12"/>
          <cell r="AC12"/>
          <cell r="AD12"/>
          <cell r="AE12"/>
          <cell r="AF12"/>
          <cell r="AG12"/>
          <cell r="AH12"/>
          <cell r="AI12"/>
          <cell r="AJ12"/>
          <cell r="AK12"/>
          <cell r="AL12"/>
          <cell r="AM12"/>
          <cell r="AN12"/>
          <cell r="AO12"/>
          <cell r="AP12"/>
          <cell r="AQ12"/>
          <cell r="AR12"/>
          <cell r="AS12"/>
          <cell r="AT12" t="str">
            <v>-</v>
          </cell>
          <cell r="AU12" t="str">
            <v>（選択して下さい）</v>
          </cell>
          <cell r="AV12"/>
          <cell r="AW12"/>
          <cell r="AX12"/>
          <cell r="AY12"/>
          <cell r="AZ12"/>
          <cell r="BA12"/>
          <cell r="BB12"/>
          <cell r="BC12"/>
          <cell r="BD12"/>
          <cell r="BE12"/>
          <cell r="BF12"/>
          <cell r="BG12"/>
          <cell r="BH12"/>
          <cell r="BI12"/>
          <cell r="BJ12"/>
          <cell r="BK12"/>
          <cell r="BL12"/>
          <cell r="BM12"/>
          <cell r="BN12"/>
        </row>
        <row r="13">
          <cell r="A13">
            <v>8</v>
          </cell>
          <cell r="B13"/>
          <cell r="C13"/>
          <cell r="D13"/>
          <cell r="E13"/>
          <cell r="F13"/>
          <cell r="G13"/>
          <cell r="H13"/>
          <cell r="I13"/>
          <cell r="J13"/>
          <cell r="K13" t="str">
            <v>（選択して下さい）</v>
          </cell>
          <cell r="L13"/>
          <cell r="M13" t="str">
            <v>（選択して下さい）</v>
          </cell>
          <cell r="N13"/>
          <cell r="O13"/>
          <cell r="P13"/>
          <cell r="Q13"/>
          <cell r="R13"/>
          <cell r="S13"/>
          <cell r="T13"/>
          <cell r="U13"/>
          <cell r="V13"/>
          <cell r="W13"/>
          <cell r="X13"/>
          <cell r="Y13"/>
          <cell r="Z13"/>
          <cell r="AA13"/>
          <cell r="AB13"/>
          <cell r="AC13"/>
          <cell r="AD13"/>
          <cell r="AE13"/>
          <cell r="AF13"/>
          <cell r="AG13"/>
          <cell r="AH13"/>
          <cell r="AI13"/>
          <cell r="AJ13"/>
          <cell r="AK13"/>
          <cell r="AL13"/>
          <cell r="AM13"/>
          <cell r="AN13"/>
          <cell r="AO13"/>
          <cell r="AP13"/>
          <cell r="AQ13"/>
          <cell r="AR13"/>
          <cell r="AS13"/>
          <cell r="AT13" t="str">
            <v>-</v>
          </cell>
          <cell r="AU13" t="str">
            <v>（選択して下さい）</v>
          </cell>
          <cell r="AV13"/>
          <cell r="AW13"/>
          <cell r="AX13"/>
          <cell r="AY13"/>
          <cell r="AZ13"/>
          <cell r="BA13"/>
          <cell r="BB13"/>
          <cell r="BC13"/>
          <cell r="BD13"/>
          <cell r="BE13"/>
          <cell r="BF13"/>
          <cell r="BG13"/>
          <cell r="BH13"/>
          <cell r="BI13"/>
          <cell r="BJ13"/>
          <cell r="BK13"/>
          <cell r="BL13"/>
          <cell r="BM13"/>
          <cell r="BN13"/>
        </row>
        <row r="14">
          <cell r="A14">
            <v>9</v>
          </cell>
          <cell r="B14"/>
          <cell r="C14"/>
          <cell r="D14"/>
          <cell r="E14"/>
          <cell r="F14"/>
          <cell r="G14"/>
          <cell r="H14"/>
          <cell r="I14"/>
          <cell r="J14"/>
          <cell r="K14" t="str">
            <v>（選択して下さい）</v>
          </cell>
          <cell r="L14"/>
          <cell r="M14" t="str">
            <v>（選択して下さい）</v>
          </cell>
          <cell r="N14"/>
          <cell r="O14"/>
          <cell r="P14"/>
          <cell r="Q14"/>
          <cell r="R14"/>
          <cell r="S14"/>
          <cell r="T14"/>
          <cell r="U14"/>
          <cell r="V14"/>
          <cell r="W14"/>
          <cell r="X14"/>
          <cell r="Y14"/>
          <cell r="Z14"/>
          <cell r="AA14"/>
          <cell r="AB14"/>
          <cell r="AC14"/>
          <cell r="AD14"/>
          <cell r="AE14"/>
          <cell r="AF14"/>
          <cell r="AG14"/>
          <cell r="AH14"/>
          <cell r="AI14"/>
          <cell r="AJ14"/>
          <cell r="AK14"/>
          <cell r="AL14"/>
          <cell r="AM14"/>
          <cell r="AN14"/>
          <cell r="AO14"/>
          <cell r="AP14"/>
          <cell r="AQ14"/>
          <cell r="AR14"/>
          <cell r="AS14"/>
          <cell r="AT14" t="str">
            <v>-</v>
          </cell>
          <cell r="AU14" t="str">
            <v>（選択して下さい）</v>
          </cell>
          <cell r="AV14"/>
          <cell r="AW14"/>
          <cell r="AX14"/>
          <cell r="AY14"/>
          <cell r="AZ14"/>
          <cell r="BA14"/>
          <cell r="BB14"/>
          <cell r="BC14"/>
          <cell r="BD14"/>
          <cell r="BE14"/>
          <cell r="BF14"/>
          <cell r="BG14"/>
          <cell r="BH14"/>
          <cell r="BI14"/>
          <cell r="BJ14"/>
          <cell r="BK14"/>
          <cell r="BL14"/>
          <cell r="BM14"/>
          <cell r="BN14"/>
        </row>
        <row r="15">
          <cell r="A15">
            <v>10</v>
          </cell>
          <cell r="B15"/>
          <cell r="C15"/>
          <cell r="D15"/>
          <cell r="E15"/>
          <cell r="F15"/>
          <cell r="G15"/>
          <cell r="H15"/>
          <cell r="I15"/>
          <cell r="J15"/>
          <cell r="K15" t="str">
            <v>（選択して下さい）</v>
          </cell>
          <cell r="L15"/>
          <cell r="M15" t="str">
            <v>（選択して下さい）</v>
          </cell>
          <cell r="N15"/>
          <cell r="O15"/>
          <cell r="P15"/>
          <cell r="Q15"/>
          <cell r="R15"/>
          <cell r="S15"/>
          <cell r="T15"/>
          <cell r="U15"/>
          <cell r="V15"/>
          <cell r="W15"/>
          <cell r="X15"/>
          <cell r="Y15"/>
          <cell r="Z15"/>
          <cell r="AA15"/>
          <cell r="AB15"/>
          <cell r="AC15"/>
          <cell r="AD15"/>
          <cell r="AE15"/>
          <cell r="AF15"/>
          <cell r="AG15"/>
          <cell r="AH15"/>
          <cell r="AI15"/>
          <cell r="AJ15"/>
          <cell r="AK15"/>
          <cell r="AL15"/>
          <cell r="AM15"/>
          <cell r="AN15"/>
          <cell r="AO15"/>
          <cell r="AP15"/>
          <cell r="AQ15"/>
          <cell r="AR15"/>
          <cell r="AS15"/>
          <cell r="AT15" t="str">
            <v>-</v>
          </cell>
          <cell r="AU15" t="str">
            <v>（選択して下さい）</v>
          </cell>
          <cell r="AV15"/>
          <cell r="AW15"/>
          <cell r="AX15"/>
          <cell r="AY15"/>
          <cell r="AZ15"/>
          <cell r="BA15"/>
          <cell r="BB15"/>
          <cell r="BC15"/>
          <cell r="BD15"/>
          <cell r="BE15"/>
          <cell r="BF15"/>
          <cell r="BG15"/>
          <cell r="BH15"/>
          <cell r="BI15"/>
          <cell r="BJ15"/>
          <cell r="BK15"/>
          <cell r="BL15"/>
          <cell r="BM15"/>
          <cell r="BN15"/>
        </row>
        <row r="16">
          <cell r="A16">
            <v>11</v>
          </cell>
          <cell r="B16"/>
          <cell r="C16"/>
          <cell r="D16"/>
          <cell r="E16"/>
          <cell r="F16"/>
          <cell r="G16"/>
          <cell r="H16"/>
          <cell r="I16"/>
          <cell r="J16"/>
          <cell r="K16" t="str">
            <v>（選択して下さい）</v>
          </cell>
          <cell r="L16"/>
          <cell r="M16" t="str">
            <v>（選択して下さい）</v>
          </cell>
          <cell r="N16"/>
          <cell r="O16"/>
          <cell r="P16"/>
          <cell r="Q16"/>
          <cell r="R16"/>
          <cell r="S16"/>
          <cell r="T16"/>
          <cell r="U16"/>
          <cell r="V16"/>
          <cell r="W16"/>
          <cell r="X16"/>
          <cell r="Y16"/>
          <cell r="Z16"/>
          <cell r="AA16"/>
          <cell r="AB16"/>
          <cell r="AC16"/>
          <cell r="AD16"/>
          <cell r="AE16"/>
          <cell r="AF16"/>
          <cell r="AG16"/>
          <cell r="AH16"/>
          <cell r="AI16"/>
          <cell r="AJ16"/>
          <cell r="AK16"/>
          <cell r="AL16"/>
          <cell r="AM16"/>
          <cell r="AN16"/>
          <cell r="AO16"/>
          <cell r="AP16"/>
          <cell r="AQ16"/>
          <cell r="AR16"/>
          <cell r="AS16"/>
          <cell r="AT16" t="str">
            <v>-</v>
          </cell>
          <cell r="AU16" t="str">
            <v>（選択して下さい）</v>
          </cell>
          <cell r="AV16"/>
          <cell r="AW16"/>
          <cell r="AX16"/>
          <cell r="AY16"/>
          <cell r="AZ16"/>
          <cell r="BA16"/>
          <cell r="BB16"/>
          <cell r="BC16"/>
          <cell r="BD16"/>
          <cell r="BE16"/>
          <cell r="BF16"/>
          <cell r="BG16"/>
          <cell r="BH16"/>
          <cell r="BI16"/>
          <cell r="BJ16"/>
          <cell r="BK16"/>
          <cell r="BL16"/>
          <cell r="BM16"/>
          <cell r="BN16"/>
        </row>
        <row r="17">
          <cell r="A17">
            <v>12</v>
          </cell>
          <cell r="B17"/>
          <cell r="C17"/>
          <cell r="D17"/>
          <cell r="E17"/>
          <cell r="F17"/>
          <cell r="G17"/>
          <cell r="H17"/>
          <cell r="I17"/>
          <cell r="J17"/>
          <cell r="K17" t="str">
            <v>（選択して下さい）</v>
          </cell>
          <cell r="L17"/>
          <cell r="M17" t="str">
            <v>（選択して下さい）</v>
          </cell>
          <cell r="N17"/>
          <cell r="O17"/>
          <cell r="P17"/>
          <cell r="Q17"/>
          <cell r="R17"/>
          <cell r="S17"/>
          <cell r="T17"/>
          <cell r="U17"/>
          <cell r="V17"/>
          <cell r="W17"/>
          <cell r="X17"/>
          <cell r="Y17"/>
          <cell r="Z17"/>
          <cell r="AA17"/>
          <cell r="AB17"/>
          <cell r="AC17"/>
          <cell r="AD17"/>
          <cell r="AE17"/>
          <cell r="AF17"/>
          <cell r="AG17"/>
          <cell r="AH17"/>
          <cell r="AI17"/>
          <cell r="AJ17"/>
          <cell r="AK17"/>
          <cell r="AL17"/>
          <cell r="AM17"/>
          <cell r="AN17"/>
          <cell r="AO17"/>
          <cell r="AP17"/>
          <cell r="AQ17"/>
          <cell r="AR17"/>
          <cell r="AS17"/>
          <cell r="AT17" t="str">
            <v>-</v>
          </cell>
          <cell r="AU17" t="str">
            <v>（選択して下さい）</v>
          </cell>
          <cell r="AV17"/>
          <cell r="AW17"/>
          <cell r="AX17"/>
          <cell r="AY17"/>
          <cell r="AZ17"/>
          <cell r="BA17"/>
          <cell r="BB17"/>
          <cell r="BC17"/>
          <cell r="BD17"/>
          <cell r="BE17"/>
          <cell r="BF17"/>
          <cell r="BG17"/>
          <cell r="BH17"/>
          <cell r="BI17"/>
          <cell r="BJ17"/>
          <cell r="BK17"/>
          <cell r="BL17"/>
          <cell r="BM17"/>
          <cell r="BN17"/>
        </row>
        <row r="18">
          <cell r="A18">
            <v>13</v>
          </cell>
          <cell r="B18"/>
          <cell r="C18"/>
          <cell r="D18"/>
          <cell r="E18"/>
          <cell r="F18"/>
          <cell r="G18"/>
          <cell r="H18"/>
          <cell r="I18"/>
          <cell r="J18"/>
          <cell r="K18" t="str">
            <v>（選択して下さい）</v>
          </cell>
          <cell r="L18"/>
          <cell r="M18" t="str">
            <v>（選択して下さい）</v>
          </cell>
          <cell r="N18"/>
          <cell r="O18"/>
          <cell r="P18"/>
          <cell r="Q18"/>
          <cell r="R18"/>
          <cell r="S18"/>
          <cell r="T18"/>
          <cell r="U18"/>
          <cell r="V18"/>
          <cell r="W18"/>
          <cell r="X18"/>
          <cell r="Y18"/>
          <cell r="Z18"/>
          <cell r="AA18"/>
          <cell r="AB18"/>
          <cell r="AC18"/>
          <cell r="AD18"/>
          <cell r="AE18"/>
          <cell r="AF18"/>
          <cell r="AG18"/>
          <cell r="AH18"/>
          <cell r="AI18"/>
          <cell r="AJ18"/>
          <cell r="AK18"/>
          <cell r="AL18"/>
          <cell r="AM18"/>
          <cell r="AN18"/>
          <cell r="AO18"/>
          <cell r="AP18"/>
          <cell r="AQ18"/>
          <cell r="AR18"/>
          <cell r="AS18"/>
          <cell r="AT18" t="str">
            <v>-</v>
          </cell>
          <cell r="AU18" t="str">
            <v>（選択して下さい）</v>
          </cell>
          <cell r="AV18"/>
          <cell r="AW18"/>
          <cell r="AX18"/>
          <cell r="AY18"/>
          <cell r="AZ18"/>
          <cell r="BA18"/>
          <cell r="BB18"/>
          <cell r="BC18"/>
          <cell r="BD18"/>
          <cell r="BE18"/>
          <cell r="BF18"/>
          <cell r="BG18"/>
          <cell r="BH18"/>
          <cell r="BI18"/>
          <cell r="BJ18"/>
          <cell r="BK18"/>
          <cell r="BL18"/>
          <cell r="BM18"/>
          <cell r="BN18"/>
        </row>
        <row r="19">
          <cell r="A19">
            <v>14</v>
          </cell>
          <cell r="B19"/>
          <cell r="C19"/>
          <cell r="D19"/>
          <cell r="E19"/>
          <cell r="F19"/>
          <cell r="G19"/>
          <cell r="H19"/>
          <cell r="I19"/>
          <cell r="J19"/>
          <cell r="K19" t="str">
            <v>（選択して下さい）</v>
          </cell>
          <cell r="L19"/>
          <cell r="M19" t="str">
            <v>（選択して下さい）</v>
          </cell>
          <cell r="N19"/>
          <cell r="O19"/>
          <cell r="P19"/>
          <cell r="Q19"/>
          <cell r="R19"/>
          <cell r="S19"/>
          <cell r="T19"/>
          <cell r="U19"/>
          <cell r="V19"/>
          <cell r="W19"/>
          <cell r="X19"/>
          <cell r="Y19"/>
          <cell r="Z19"/>
          <cell r="AA19"/>
          <cell r="AB19"/>
          <cell r="AC19"/>
          <cell r="AD19"/>
          <cell r="AE19"/>
          <cell r="AF19"/>
          <cell r="AG19"/>
          <cell r="AH19"/>
          <cell r="AI19"/>
          <cell r="AJ19"/>
          <cell r="AK19"/>
          <cell r="AL19"/>
          <cell r="AM19"/>
          <cell r="AN19"/>
          <cell r="AO19"/>
          <cell r="AP19"/>
          <cell r="AQ19"/>
          <cell r="AR19"/>
          <cell r="AS19"/>
          <cell r="AT19" t="str">
            <v>-</v>
          </cell>
          <cell r="AU19" t="str">
            <v>（選択して下さい）</v>
          </cell>
          <cell r="AV19"/>
          <cell r="AW19"/>
          <cell r="AX19"/>
          <cell r="AY19"/>
          <cell r="AZ19"/>
          <cell r="BA19"/>
          <cell r="BB19"/>
          <cell r="BC19"/>
          <cell r="BD19"/>
          <cell r="BE19"/>
          <cell r="BF19"/>
          <cell r="BG19"/>
          <cell r="BH19"/>
          <cell r="BI19"/>
          <cell r="BJ19"/>
          <cell r="BK19"/>
          <cell r="BL19"/>
          <cell r="BM19"/>
          <cell r="BN19"/>
        </row>
        <row r="20">
          <cell r="A20">
            <v>15</v>
          </cell>
          <cell r="B20"/>
          <cell r="C20"/>
          <cell r="D20"/>
          <cell r="E20"/>
          <cell r="F20"/>
          <cell r="G20"/>
          <cell r="H20"/>
          <cell r="I20"/>
          <cell r="J20"/>
          <cell r="K20" t="str">
            <v>（選択して下さい）</v>
          </cell>
          <cell r="L20"/>
          <cell r="M20" t="str">
            <v>（選択して下さい）</v>
          </cell>
          <cell r="N20"/>
          <cell r="O20"/>
          <cell r="P20"/>
          <cell r="Q20"/>
          <cell r="R20"/>
          <cell r="S20"/>
          <cell r="T20"/>
          <cell r="U20"/>
          <cell r="V20"/>
          <cell r="W20"/>
          <cell r="X20"/>
          <cell r="Y20"/>
          <cell r="Z20"/>
          <cell r="AA20"/>
          <cell r="AB20"/>
          <cell r="AC20"/>
          <cell r="AD20"/>
          <cell r="AE20"/>
          <cell r="AF20"/>
          <cell r="AG20"/>
          <cell r="AH20"/>
          <cell r="AI20"/>
          <cell r="AJ20"/>
          <cell r="AK20"/>
          <cell r="AL20"/>
          <cell r="AM20"/>
          <cell r="AN20"/>
          <cell r="AO20"/>
          <cell r="AP20"/>
          <cell r="AQ20"/>
          <cell r="AR20"/>
          <cell r="AS20"/>
          <cell r="AT20" t="str">
            <v>-</v>
          </cell>
          <cell r="AU20" t="str">
            <v>（選択して下さい）</v>
          </cell>
          <cell r="AV20"/>
          <cell r="AW20"/>
          <cell r="AX20"/>
          <cell r="AY20"/>
          <cell r="AZ20"/>
          <cell r="BA20"/>
          <cell r="BB20"/>
          <cell r="BC20"/>
          <cell r="BD20"/>
          <cell r="BE20"/>
          <cell r="BF20"/>
          <cell r="BG20"/>
          <cell r="BH20"/>
          <cell r="BI20"/>
          <cell r="BJ20"/>
          <cell r="BK20"/>
          <cell r="BL20"/>
          <cell r="BM20"/>
          <cell r="BN20"/>
        </row>
        <row r="21">
          <cell r="A21">
            <v>16</v>
          </cell>
          <cell r="B21"/>
          <cell r="C21"/>
          <cell r="D21"/>
          <cell r="E21"/>
          <cell r="F21"/>
          <cell r="G21"/>
          <cell r="H21"/>
          <cell r="I21"/>
          <cell r="J21"/>
          <cell r="K21" t="str">
            <v>（選択して下さい）</v>
          </cell>
          <cell r="L21"/>
          <cell r="M21" t="str">
            <v>（選択して下さい）</v>
          </cell>
          <cell r="N21"/>
          <cell r="O21"/>
          <cell r="P21"/>
          <cell r="Q21"/>
          <cell r="R21"/>
          <cell r="S21"/>
          <cell r="T21"/>
          <cell r="U21"/>
          <cell r="V21"/>
          <cell r="W21"/>
          <cell r="X21"/>
          <cell r="Y21"/>
          <cell r="Z21"/>
          <cell r="AA21"/>
          <cell r="AB21"/>
          <cell r="AC21"/>
          <cell r="AD21"/>
          <cell r="AE21"/>
          <cell r="AF21"/>
          <cell r="AG21"/>
          <cell r="AH21"/>
          <cell r="AI21"/>
          <cell r="AJ21"/>
          <cell r="AK21"/>
          <cell r="AL21"/>
          <cell r="AM21"/>
          <cell r="AN21"/>
          <cell r="AO21"/>
          <cell r="AP21"/>
          <cell r="AQ21"/>
          <cell r="AR21"/>
          <cell r="AS21"/>
          <cell r="AT21" t="str">
            <v>-</v>
          </cell>
          <cell r="AU21" t="str">
            <v>（選択して下さい）</v>
          </cell>
          <cell r="AV21"/>
          <cell r="AW21"/>
          <cell r="AX21"/>
          <cell r="AY21"/>
          <cell r="AZ21"/>
          <cell r="BA21"/>
          <cell r="BB21"/>
          <cell r="BC21"/>
          <cell r="BD21"/>
          <cell r="BE21"/>
          <cell r="BF21"/>
          <cell r="BG21"/>
          <cell r="BH21"/>
          <cell r="BI21"/>
          <cell r="BJ21"/>
          <cell r="BK21"/>
          <cell r="BL21"/>
          <cell r="BM21"/>
          <cell r="BN21"/>
        </row>
        <row r="22">
          <cell r="A22">
            <v>17</v>
          </cell>
          <cell r="B22"/>
          <cell r="C22"/>
          <cell r="D22"/>
          <cell r="E22"/>
          <cell r="F22"/>
          <cell r="G22"/>
          <cell r="H22"/>
          <cell r="I22"/>
          <cell r="J22"/>
          <cell r="K22" t="str">
            <v>（選択して下さい）</v>
          </cell>
          <cell r="L22"/>
          <cell r="M22" t="str">
            <v>（選択して下さい）</v>
          </cell>
          <cell r="N22"/>
          <cell r="O22"/>
          <cell r="P22"/>
          <cell r="Q22"/>
          <cell r="R22"/>
          <cell r="S22"/>
          <cell r="T22"/>
          <cell r="U22"/>
          <cell r="V22"/>
          <cell r="W22"/>
          <cell r="X22"/>
          <cell r="Y22"/>
          <cell r="Z22"/>
          <cell r="AA22"/>
          <cell r="AB22"/>
          <cell r="AC22"/>
          <cell r="AD22"/>
          <cell r="AE22"/>
          <cell r="AF22"/>
          <cell r="AG22"/>
          <cell r="AH22"/>
          <cell r="AI22"/>
          <cell r="AJ22"/>
          <cell r="AK22"/>
          <cell r="AL22"/>
          <cell r="AM22"/>
          <cell r="AN22"/>
          <cell r="AO22"/>
          <cell r="AP22"/>
          <cell r="AQ22"/>
          <cell r="AR22"/>
          <cell r="AS22"/>
          <cell r="AT22" t="str">
            <v>-</v>
          </cell>
          <cell r="AU22" t="str">
            <v>（選択して下さい）</v>
          </cell>
          <cell r="AV22"/>
          <cell r="AW22"/>
          <cell r="AX22"/>
          <cell r="AY22"/>
          <cell r="AZ22"/>
          <cell r="BA22"/>
          <cell r="BB22"/>
          <cell r="BC22"/>
          <cell r="BD22"/>
          <cell r="BE22"/>
          <cell r="BF22"/>
          <cell r="BG22"/>
          <cell r="BH22"/>
          <cell r="BI22"/>
          <cell r="BJ22"/>
          <cell r="BK22"/>
          <cell r="BL22"/>
          <cell r="BM22"/>
          <cell r="BN22"/>
        </row>
        <row r="23">
          <cell r="A23">
            <v>18</v>
          </cell>
          <cell r="B23"/>
          <cell r="C23"/>
          <cell r="D23"/>
          <cell r="E23"/>
          <cell r="F23"/>
          <cell r="G23"/>
          <cell r="H23"/>
          <cell r="I23"/>
          <cell r="J23"/>
          <cell r="K23" t="str">
            <v>（選択して下さい）</v>
          </cell>
          <cell r="L23"/>
          <cell r="M23" t="str">
            <v>（選択して下さい）</v>
          </cell>
          <cell r="N23"/>
          <cell r="O23"/>
          <cell r="P23"/>
          <cell r="Q23"/>
          <cell r="R23"/>
          <cell r="S23"/>
          <cell r="T23"/>
          <cell r="U23"/>
          <cell r="V23"/>
          <cell r="W23"/>
          <cell r="X23"/>
          <cell r="Y23"/>
          <cell r="Z23"/>
          <cell r="AA23"/>
          <cell r="AB23"/>
          <cell r="AC23"/>
          <cell r="AD23"/>
          <cell r="AE23"/>
          <cell r="AF23"/>
          <cell r="AG23"/>
          <cell r="AH23"/>
          <cell r="AI23"/>
          <cell r="AJ23"/>
          <cell r="AK23"/>
          <cell r="AL23"/>
          <cell r="AM23"/>
          <cell r="AN23"/>
          <cell r="AO23"/>
          <cell r="AP23"/>
          <cell r="AQ23"/>
          <cell r="AR23"/>
          <cell r="AS23"/>
          <cell r="AT23" t="str">
            <v>-</v>
          </cell>
          <cell r="AU23" t="str">
            <v>（選択して下さい）</v>
          </cell>
          <cell r="AV23"/>
          <cell r="AW23"/>
          <cell r="AX23"/>
          <cell r="AY23"/>
          <cell r="AZ23"/>
          <cell r="BA23"/>
          <cell r="BB23"/>
          <cell r="BC23"/>
          <cell r="BD23"/>
          <cell r="BE23"/>
          <cell r="BF23"/>
          <cell r="BG23"/>
          <cell r="BH23"/>
          <cell r="BI23"/>
          <cell r="BJ23"/>
          <cell r="BK23"/>
          <cell r="BL23"/>
          <cell r="BM23"/>
          <cell r="BN23"/>
        </row>
        <row r="24">
          <cell r="A24">
            <v>19</v>
          </cell>
          <cell r="B24"/>
          <cell r="C24"/>
          <cell r="D24"/>
          <cell r="E24"/>
          <cell r="F24"/>
          <cell r="G24"/>
          <cell r="H24"/>
          <cell r="I24"/>
          <cell r="J24"/>
          <cell r="K24" t="str">
            <v>（選択して下さい）</v>
          </cell>
          <cell r="L24"/>
          <cell r="M24" t="str">
            <v>（選択して下さい）</v>
          </cell>
          <cell r="N24"/>
          <cell r="O24"/>
          <cell r="P24"/>
          <cell r="Q24"/>
          <cell r="R24"/>
          <cell r="S24"/>
          <cell r="T24"/>
          <cell r="U24"/>
          <cell r="V24"/>
          <cell r="W24"/>
          <cell r="X24"/>
          <cell r="Y24"/>
          <cell r="Z24"/>
          <cell r="AA24"/>
          <cell r="AB24"/>
          <cell r="AC24"/>
          <cell r="AD24"/>
          <cell r="AE24"/>
          <cell r="AF24"/>
          <cell r="AG24"/>
          <cell r="AH24"/>
          <cell r="AI24"/>
          <cell r="AJ24"/>
          <cell r="AK24"/>
          <cell r="AL24"/>
          <cell r="AM24"/>
          <cell r="AN24"/>
          <cell r="AO24"/>
          <cell r="AP24"/>
          <cell r="AQ24"/>
          <cell r="AR24"/>
          <cell r="AS24"/>
          <cell r="AT24" t="str">
            <v>-</v>
          </cell>
          <cell r="AU24" t="str">
            <v>（選択して下さい）</v>
          </cell>
          <cell r="AV24"/>
          <cell r="AW24"/>
          <cell r="AX24"/>
          <cell r="AY24"/>
          <cell r="AZ24"/>
          <cell r="BA24"/>
          <cell r="BB24"/>
          <cell r="BC24"/>
          <cell r="BD24"/>
          <cell r="BE24"/>
          <cell r="BF24"/>
          <cell r="BG24"/>
          <cell r="BH24"/>
          <cell r="BI24"/>
          <cell r="BJ24"/>
          <cell r="BK24"/>
          <cell r="BL24"/>
          <cell r="BM24"/>
          <cell r="BN24"/>
        </row>
        <row r="25">
          <cell r="A25">
            <v>20</v>
          </cell>
          <cell r="B25"/>
          <cell r="C25"/>
          <cell r="D25"/>
          <cell r="E25"/>
          <cell r="F25"/>
          <cell r="G25"/>
          <cell r="H25"/>
          <cell r="I25"/>
          <cell r="J25"/>
          <cell r="K25" t="str">
            <v>（選択して下さい）</v>
          </cell>
          <cell r="L25"/>
          <cell r="M25" t="str">
            <v>（選択して下さい）</v>
          </cell>
          <cell r="N25"/>
          <cell r="O25"/>
          <cell r="P25"/>
          <cell r="Q25"/>
          <cell r="R25"/>
          <cell r="S25"/>
          <cell r="T25"/>
          <cell r="U25"/>
          <cell r="V25"/>
          <cell r="W25"/>
          <cell r="X25"/>
          <cell r="Y25"/>
          <cell r="Z25"/>
          <cell r="AA25"/>
          <cell r="AB25"/>
          <cell r="AC25"/>
          <cell r="AD25"/>
          <cell r="AE25"/>
          <cell r="AF25"/>
          <cell r="AG25"/>
          <cell r="AH25"/>
          <cell r="AI25"/>
          <cell r="AJ25"/>
          <cell r="AK25"/>
          <cell r="AL25"/>
          <cell r="AM25"/>
          <cell r="AN25"/>
          <cell r="AO25"/>
          <cell r="AP25"/>
          <cell r="AQ25"/>
          <cell r="AR25"/>
          <cell r="AS25"/>
          <cell r="AT25" t="str">
            <v>-</v>
          </cell>
          <cell r="AU25" t="str">
            <v>（選択して下さい）</v>
          </cell>
          <cell r="AV25"/>
          <cell r="AW25"/>
          <cell r="AX25"/>
          <cell r="AY25"/>
          <cell r="AZ25"/>
          <cell r="BA25"/>
          <cell r="BB25"/>
          <cell r="BC25"/>
          <cell r="BD25"/>
          <cell r="BE25"/>
          <cell r="BF25"/>
          <cell r="BG25"/>
          <cell r="BH25"/>
          <cell r="BI25"/>
          <cell r="BJ25"/>
          <cell r="BK25"/>
          <cell r="BL25"/>
          <cell r="BM25"/>
          <cell r="BN25"/>
        </row>
        <row r="26">
          <cell r="A26">
            <v>21</v>
          </cell>
          <cell r="B26"/>
          <cell r="C26"/>
          <cell r="D26"/>
          <cell r="E26"/>
          <cell r="F26"/>
          <cell r="G26"/>
          <cell r="H26"/>
          <cell r="I26"/>
          <cell r="J26"/>
          <cell r="K26" t="str">
            <v>（選択して下さい）</v>
          </cell>
          <cell r="L26"/>
          <cell r="M26" t="str">
            <v>（選択して下さい）</v>
          </cell>
          <cell r="N26"/>
          <cell r="O26"/>
          <cell r="P26"/>
          <cell r="Q26"/>
          <cell r="R26"/>
          <cell r="S26"/>
          <cell r="T26"/>
          <cell r="U26"/>
          <cell r="V26"/>
          <cell r="W26"/>
          <cell r="X26"/>
          <cell r="Y26"/>
          <cell r="Z26"/>
          <cell r="AA26"/>
          <cell r="AB26"/>
          <cell r="AC26"/>
          <cell r="AD26"/>
          <cell r="AE26"/>
          <cell r="AF26"/>
          <cell r="AG26"/>
          <cell r="AH26"/>
          <cell r="AI26"/>
          <cell r="AJ26"/>
          <cell r="AK26"/>
          <cell r="AL26"/>
          <cell r="AM26"/>
          <cell r="AN26"/>
          <cell r="AO26"/>
          <cell r="AP26"/>
          <cell r="AQ26"/>
          <cell r="AR26"/>
          <cell r="AS26"/>
          <cell r="AT26" t="str">
            <v>-</v>
          </cell>
          <cell r="AU26" t="str">
            <v>（選択して下さい）</v>
          </cell>
          <cell r="AV26"/>
          <cell r="AW26"/>
          <cell r="AX26"/>
          <cell r="AY26"/>
          <cell r="AZ26"/>
          <cell r="BA26"/>
          <cell r="BB26"/>
          <cell r="BC26"/>
          <cell r="BD26"/>
          <cell r="BE26"/>
          <cell r="BF26"/>
          <cell r="BG26"/>
          <cell r="BH26"/>
          <cell r="BI26"/>
          <cell r="BJ26"/>
          <cell r="BK26"/>
          <cell r="BL26"/>
          <cell r="BM26"/>
          <cell r="BN26"/>
        </row>
        <row r="27">
          <cell r="A27">
            <v>22</v>
          </cell>
          <cell r="B27"/>
          <cell r="C27"/>
          <cell r="D27"/>
          <cell r="E27"/>
          <cell r="F27"/>
          <cell r="G27"/>
          <cell r="H27"/>
          <cell r="I27"/>
          <cell r="J27"/>
          <cell r="K27" t="str">
            <v>（選択して下さい）</v>
          </cell>
          <cell r="L27"/>
          <cell r="M27" t="str">
            <v>（選択して下さい）</v>
          </cell>
          <cell r="N27"/>
          <cell r="O27"/>
          <cell r="P27"/>
          <cell r="Q27"/>
          <cell r="R27"/>
          <cell r="S27"/>
          <cell r="T27"/>
          <cell r="U27"/>
          <cell r="V27"/>
          <cell r="W27"/>
          <cell r="X27"/>
          <cell r="Y27"/>
          <cell r="Z27"/>
          <cell r="AA27"/>
          <cell r="AB27"/>
          <cell r="AC27"/>
          <cell r="AD27"/>
          <cell r="AE27"/>
          <cell r="AF27"/>
          <cell r="AG27"/>
          <cell r="AH27"/>
          <cell r="AI27"/>
          <cell r="AJ27"/>
          <cell r="AK27"/>
          <cell r="AL27"/>
          <cell r="AM27"/>
          <cell r="AN27"/>
          <cell r="AO27"/>
          <cell r="AP27"/>
          <cell r="AQ27"/>
          <cell r="AR27"/>
          <cell r="AS27"/>
          <cell r="AT27" t="str">
            <v>-</v>
          </cell>
          <cell r="AU27" t="str">
            <v>（選択して下さい）</v>
          </cell>
          <cell r="AV27"/>
          <cell r="AW27"/>
          <cell r="AX27"/>
          <cell r="AY27"/>
          <cell r="AZ27"/>
          <cell r="BA27"/>
          <cell r="BB27"/>
          <cell r="BC27"/>
          <cell r="BD27"/>
          <cell r="BE27"/>
          <cell r="BF27"/>
          <cell r="BG27"/>
          <cell r="BH27"/>
          <cell r="BI27"/>
          <cell r="BJ27"/>
          <cell r="BK27"/>
          <cell r="BL27"/>
          <cell r="BM27"/>
          <cell r="BN27"/>
        </row>
        <row r="28">
          <cell r="A28">
            <v>23</v>
          </cell>
          <cell r="B28"/>
          <cell r="C28"/>
          <cell r="D28"/>
          <cell r="E28"/>
          <cell r="F28"/>
          <cell r="G28"/>
          <cell r="H28"/>
          <cell r="I28"/>
          <cell r="J28"/>
          <cell r="K28" t="str">
            <v>（選択して下さい）</v>
          </cell>
          <cell r="L28"/>
          <cell r="M28" t="str">
            <v>（選択して下さい）</v>
          </cell>
          <cell r="N28"/>
          <cell r="O28"/>
          <cell r="P28"/>
          <cell r="Q28"/>
          <cell r="R28"/>
          <cell r="S28"/>
          <cell r="T28"/>
          <cell r="U28"/>
          <cell r="V28"/>
          <cell r="W28"/>
          <cell r="X28"/>
          <cell r="Y28"/>
          <cell r="Z28"/>
          <cell r="AA28"/>
          <cell r="AB28"/>
          <cell r="AC28"/>
          <cell r="AD28"/>
          <cell r="AE28"/>
          <cell r="AF28"/>
          <cell r="AG28"/>
          <cell r="AH28"/>
          <cell r="AI28"/>
          <cell r="AJ28"/>
          <cell r="AK28"/>
          <cell r="AL28"/>
          <cell r="AM28"/>
          <cell r="AN28"/>
          <cell r="AO28"/>
          <cell r="AP28"/>
          <cell r="AQ28"/>
          <cell r="AR28"/>
          <cell r="AS28"/>
          <cell r="AT28" t="str">
            <v>-</v>
          </cell>
          <cell r="AU28" t="str">
            <v>（選択して下さい）</v>
          </cell>
          <cell r="AV28"/>
          <cell r="AW28"/>
          <cell r="AX28"/>
          <cell r="AY28"/>
          <cell r="AZ28"/>
          <cell r="BA28"/>
          <cell r="BB28"/>
          <cell r="BC28"/>
          <cell r="BD28"/>
          <cell r="BE28"/>
          <cell r="BF28"/>
          <cell r="BG28"/>
          <cell r="BH28"/>
          <cell r="BI28"/>
          <cell r="BJ28"/>
          <cell r="BK28"/>
          <cell r="BL28"/>
          <cell r="BM28"/>
          <cell r="BN28"/>
        </row>
        <row r="29">
          <cell r="A29">
            <v>24</v>
          </cell>
          <cell r="B29"/>
          <cell r="C29"/>
          <cell r="D29"/>
          <cell r="E29"/>
          <cell r="F29"/>
          <cell r="G29"/>
          <cell r="H29"/>
          <cell r="I29"/>
          <cell r="J29"/>
          <cell r="K29" t="str">
            <v>（選択して下さい）</v>
          </cell>
          <cell r="L29"/>
          <cell r="M29" t="str">
            <v>（選択して下さい）</v>
          </cell>
          <cell r="N29"/>
          <cell r="O29"/>
          <cell r="P29"/>
          <cell r="Q29"/>
          <cell r="R29"/>
          <cell r="S29"/>
          <cell r="T29"/>
          <cell r="U29"/>
          <cell r="V29"/>
          <cell r="W29"/>
          <cell r="X29"/>
          <cell r="Y29"/>
          <cell r="Z29"/>
          <cell r="AA29"/>
          <cell r="AB29"/>
          <cell r="AC29"/>
          <cell r="AD29"/>
          <cell r="AE29"/>
          <cell r="AF29"/>
          <cell r="AG29"/>
          <cell r="AH29"/>
          <cell r="AI29"/>
          <cell r="AJ29"/>
          <cell r="AK29"/>
          <cell r="AL29"/>
          <cell r="AM29"/>
          <cell r="AN29"/>
          <cell r="AO29"/>
          <cell r="AP29"/>
          <cell r="AQ29"/>
          <cell r="AR29"/>
          <cell r="AS29"/>
          <cell r="AT29" t="str">
            <v>-</v>
          </cell>
          <cell r="AU29" t="str">
            <v>（選択して下さい）</v>
          </cell>
          <cell r="AV29"/>
          <cell r="AW29"/>
          <cell r="AX29"/>
          <cell r="AY29"/>
          <cell r="AZ29"/>
          <cell r="BA29"/>
          <cell r="BB29"/>
          <cell r="BC29"/>
          <cell r="BD29"/>
          <cell r="BE29"/>
          <cell r="BF29"/>
          <cell r="BG29"/>
          <cell r="BH29"/>
          <cell r="BI29"/>
          <cell r="BJ29"/>
          <cell r="BK29"/>
          <cell r="BL29"/>
          <cell r="BM29"/>
          <cell r="BN29"/>
        </row>
        <row r="30">
          <cell r="A30">
            <v>25</v>
          </cell>
          <cell r="B30"/>
          <cell r="C30"/>
          <cell r="D30"/>
          <cell r="E30"/>
          <cell r="F30"/>
          <cell r="G30"/>
          <cell r="H30"/>
          <cell r="I30"/>
          <cell r="J30"/>
          <cell r="K30" t="str">
            <v>（選択して下さい）</v>
          </cell>
          <cell r="L30"/>
          <cell r="M30" t="str">
            <v>（選択して下さい）</v>
          </cell>
          <cell r="N30"/>
          <cell r="O30"/>
          <cell r="P30"/>
          <cell r="Q30"/>
          <cell r="R30"/>
          <cell r="S30"/>
          <cell r="T30"/>
          <cell r="U30"/>
          <cell r="V30"/>
          <cell r="W30"/>
          <cell r="X30"/>
          <cell r="Y30"/>
          <cell r="Z30"/>
          <cell r="AA30"/>
          <cell r="AB30"/>
          <cell r="AC30"/>
          <cell r="AD30"/>
          <cell r="AE30"/>
          <cell r="AF30"/>
          <cell r="AG30"/>
          <cell r="AH30"/>
          <cell r="AI30"/>
          <cell r="AJ30"/>
          <cell r="AK30"/>
          <cell r="AL30"/>
          <cell r="AM30"/>
          <cell r="AN30"/>
          <cell r="AO30"/>
          <cell r="AP30"/>
          <cell r="AQ30"/>
          <cell r="AR30"/>
          <cell r="AS30"/>
          <cell r="AT30" t="str">
            <v>-</v>
          </cell>
          <cell r="AU30" t="str">
            <v>（選択して下さい）</v>
          </cell>
          <cell r="AV30"/>
          <cell r="AW30"/>
          <cell r="AX30"/>
          <cell r="AY30"/>
          <cell r="AZ30"/>
          <cell r="BA30"/>
          <cell r="BB30"/>
          <cell r="BC30"/>
          <cell r="BD30"/>
          <cell r="BE30"/>
          <cell r="BF30"/>
          <cell r="BG30"/>
          <cell r="BH30"/>
          <cell r="BI30"/>
          <cell r="BJ30"/>
          <cell r="BK30"/>
          <cell r="BL30"/>
          <cell r="BM30"/>
          <cell r="BN30"/>
        </row>
        <row r="31">
          <cell r="A31">
            <v>26</v>
          </cell>
          <cell r="B31"/>
          <cell r="C31"/>
          <cell r="D31"/>
          <cell r="E31"/>
          <cell r="F31"/>
          <cell r="G31"/>
          <cell r="H31"/>
          <cell r="I31"/>
          <cell r="J31"/>
          <cell r="K31" t="str">
            <v>（選択して下さい）</v>
          </cell>
          <cell r="L31"/>
          <cell r="M31" t="str">
            <v>（選択して下さい）</v>
          </cell>
          <cell r="N31"/>
          <cell r="O31"/>
          <cell r="P31"/>
          <cell r="Q31"/>
          <cell r="R31"/>
          <cell r="S31"/>
          <cell r="T31"/>
          <cell r="U31"/>
          <cell r="V31"/>
          <cell r="W31"/>
          <cell r="X31"/>
          <cell r="Y31"/>
          <cell r="Z31"/>
          <cell r="AA31"/>
          <cell r="AB31"/>
          <cell r="AC31"/>
          <cell r="AD31"/>
          <cell r="AE31"/>
          <cell r="AF31"/>
          <cell r="AG31"/>
          <cell r="AH31"/>
          <cell r="AI31"/>
          <cell r="AJ31"/>
          <cell r="AK31"/>
          <cell r="AL31"/>
          <cell r="AM31"/>
          <cell r="AN31"/>
          <cell r="AO31"/>
          <cell r="AP31"/>
          <cell r="AQ31"/>
          <cell r="AR31"/>
          <cell r="AS31"/>
          <cell r="AT31" t="str">
            <v>-</v>
          </cell>
          <cell r="AU31" t="str">
            <v>（選択して下さい）</v>
          </cell>
          <cell r="AV31"/>
          <cell r="AW31"/>
          <cell r="AX31"/>
          <cell r="AY31"/>
          <cell r="AZ31"/>
          <cell r="BA31"/>
          <cell r="BB31"/>
          <cell r="BC31"/>
          <cell r="BD31"/>
          <cell r="BE31"/>
          <cell r="BF31"/>
          <cell r="BG31"/>
          <cell r="BH31"/>
          <cell r="BI31"/>
          <cell r="BJ31"/>
          <cell r="BK31"/>
          <cell r="BL31"/>
          <cell r="BM31"/>
          <cell r="BN31"/>
        </row>
        <row r="32">
          <cell r="A32">
            <v>27</v>
          </cell>
          <cell r="B32"/>
          <cell r="C32"/>
          <cell r="D32"/>
          <cell r="E32"/>
          <cell r="F32"/>
          <cell r="G32"/>
          <cell r="H32"/>
          <cell r="I32"/>
          <cell r="J32"/>
          <cell r="K32" t="str">
            <v>（選択して下さい）</v>
          </cell>
          <cell r="L32"/>
          <cell r="M32" t="str">
            <v>（選択して下さい）</v>
          </cell>
          <cell r="N32"/>
          <cell r="O32"/>
          <cell r="P32"/>
          <cell r="Q32"/>
          <cell r="R32"/>
          <cell r="S32"/>
          <cell r="T32"/>
          <cell r="U32"/>
          <cell r="V32"/>
          <cell r="W32"/>
          <cell r="X32"/>
          <cell r="Y32"/>
          <cell r="Z32"/>
          <cell r="AA32"/>
          <cell r="AB32"/>
          <cell r="AC32"/>
          <cell r="AD32"/>
          <cell r="AE32"/>
          <cell r="AF32"/>
          <cell r="AG32"/>
          <cell r="AH32"/>
          <cell r="AI32"/>
          <cell r="AJ32"/>
          <cell r="AK32"/>
          <cell r="AL32"/>
          <cell r="AM32"/>
          <cell r="AN32"/>
          <cell r="AO32"/>
          <cell r="AP32"/>
          <cell r="AQ32"/>
          <cell r="AR32"/>
          <cell r="AS32"/>
          <cell r="AT32" t="str">
            <v>-</v>
          </cell>
          <cell r="AU32" t="str">
            <v>（選択して下さい）</v>
          </cell>
          <cell r="AV32"/>
          <cell r="AW32"/>
          <cell r="AX32"/>
          <cell r="AY32"/>
          <cell r="AZ32"/>
          <cell r="BA32"/>
          <cell r="BB32"/>
          <cell r="BC32"/>
          <cell r="BD32"/>
          <cell r="BE32"/>
          <cell r="BF32"/>
          <cell r="BG32"/>
          <cell r="BH32"/>
          <cell r="BI32"/>
          <cell r="BJ32"/>
          <cell r="BK32"/>
          <cell r="BL32"/>
          <cell r="BM32"/>
          <cell r="BN32"/>
        </row>
        <row r="33">
          <cell r="A33">
            <v>28</v>
          </cell>
          <cell r="B33"/>
          <cell r="C33"/>
          <cell r="D33"/>
          <cell r="E33"/>
          <cell r="F33"/>
          <cell r="G33"/>
          <cell r="H33"/>
          <cell r="I33"/>
          <cell r="J33"/>
          <cell r="K33" t="str">
            <v>（選択して下さい）</v>
          </cell>
          <cell r="L33"/>
          <cell r="M33" t="str">
            <v>（選択して下さい）</v>
          </cell>
          <cell r="N33"/>
          <cell r="O33"/>
          <cell r="P33"/>
          <cell r="Q33"/>
          <cell r="R33"/>
          <cell r="S33"/>
          <cell r="T33"/>
          <cell r="U33"/>
          <cell r="V33"/>
          <cell r="W33"/>
          <cell r="X33"/>
          <cell r="Y33"/>
          <cell r="Z33"/>
          <cell r="AA33"/>
          <cell r="AB33"/>
          <cell r="AC33"/>
          <cell r="AD33"/>
          <cell r="AE33"/>
          <cell r="AF33"/>
          <cell r="AG33"/>
          <cell r="AH33"/>
          <cell r="AI33"/>
          <cell r="AJ33"/>
          <cell r="AK33"/>
          <cell r="AL33"/>
          <cell r="AM33"/>
          <cell r="AN33"/>
          <cell r="AO33"/>
          <cell r="AP33"/>
          <cell r="AQ33"/>
          <cell r="AR33"/>
          <cell r="AS33"/>
          <cell r="AT33" t="str">
            <v>-</v>
          </cell>
          <cell r="AU33" t="str">
            <v>（選択して下さい）</v>
          </cell>
          <cell r="AV33"/>
          <cell r="AW33"/>
          <cell r="AX33"/>
          <cell r="AY33"/>
          <cell r="AZ33"/>
          <cell r="BA33"/>
          <cell r="BB33"/>
          <cell r="BC33"/>
          <cell r="BD33"/>
          <cell r="BE33"/>
          <cell r="BF33"/>
          <cell r="BG33"/>
          <cell r="BH33"/>
          <cell r="BI33"/>
          <cell r="BJ33"/>
          <cell r="BK33"/>
          <cell r="BL33"/>
          <cell r="BM33"/>
          <cell r="BN33"/>
        </row>
        <row r="34">
          <cell r="A34">
            <v>29</v>
          </cell>
          <cell r="B34"/>
          <cell r="C34"/>
          <cell r="D34"/>
          <cell r="E34"/>
          <cell r="F34"/>
          <cell r="G34"/>
          <cell r="H34"/>
          <cell r="I34"/>
          <cell r="J34"/>
          <cell r="K34" t="str">
            <v>（選択して下さい）</v>
          </cell>
          <cell r="L34"/>
          <cell r="M34" t="str">
            <v>（選択して下さい）</v>
          </cell>
          <cell r="N34"/>
          <cell r="O34"/>
          <cell r="P34"/>
          <cell r="Q34"/>
          <cell r="R34"/>
          <cell r="S34"/>
          <cell r="T34"/>
          <cell r="U34"/>
          <cell r="V34"/>
          <cell r="W34"/>
          <cell r="X34"/>
          <cell r="Y34"/>
          <cell r="Z34"/>
          <cell r="AA34"/>
          <cell r="AB34"/>
          <cell r="AC34"/>
          <cell r="AD34"/>
          <cell r="AE34"/>
          <cell r="AF34"/>
          <cell r="AG34"/>
          <cell r="AH34"/>
          <cell r="AI34"/>
          <cell r="AJ34"/>
          <cell r="AK34"/>
          <cell r="AL34"/>
          <cell r="AM34"/>
          <cell r="AN34"/>
          <cell r="AO34"/>
          <cell r="AP34"/>
          <cell r="AQ34"/>
          <cell r="AR34"/>
          <cell r="AS34"/>
          <cell r="AT34" t="str">
            <v>-</v>
          </cell>
          <cell r="AU34" t="str">
            <v>（選択して下さい）</v>
          </cell>
          <cell r="AV34"/>
          <cell r="AW34"/>
          <cell r="AX34"/>
          <cell r="AY34"/>
          <cell r="AZ34"/>
          <cell r="BA34"/>
          <cell r="BB34"/>
          <cell r="BC34"/>
          <cell r="BD34"/>
          <cell r="BE34"/>
          <cell r="BF34"/>
          <cell r="BG34"/>
          <cell r="BH34"/>
          <cell r="BI34"/>
          <cell r="BJ34"/>
          <cell r="BK34"/>
          <cell r="BL34"/>
          <cell r="BM34"/>
          <cell r="BN34"/>
        </row>
        <row r="35">
          <cell r="A35">
            <v>30</v>
          </cell>
          <cell r="B35"/>
          <cell r="C35"/>
          <cell r="D35"/>
          <cell r="E35"/>
          <cell r="F35"/>
          <cell r="G35"/>
          <cell r="H35"/>
          <cell r="I35"/>
          <cell r="J35"/>
          <cell r="K35" t="str">
            <v>（選択して下さい）</v>
          </cell>
          <cell r="L35"/>
          <cell r="M35" t="str">
            <v>（選択して下さい）</v>
          </cell>
          <cell r="N35"/>
          <cell r="O35"/>
          <cell r="P35"/>
          <cell r="Q35"/>
          <cell r="R35"/>
          <cell r="S35"/>
          <cell r="T35"/>
          <cell r="U35"/>
          <cell r="V35"/>
          <cell r="W35"/>
          <cell r="X35"/>
          <cell r="Y35"/>
          <cell r="Z35"/>
          <cell r="AA35"/>
          <cell r="AB35"/>
          <cell r="AC35"/>
          <cell r="AD35"/>
          <cell r="AE35"/>
          <cell r="AF35"/>
          <cell r="AG35"/>
          <cell r="AH35"/>
          <cell r="AI35"/>
          <cell r="AJ35"/>
          <cell r="AK35"/>
          <cell r="AL35"/>
          <cell r="AM35"/>
          <cell r="AN35"/>
          <cell r="AO35"/>
          <cell r="AP35"/>
          <cell r="AQ35"/>
          <cell r="AR35"/>
          <cell r="AS35"/>
          <cell r="AT35" t="str">
            <v>-</v>
          </cell>
          <cell r="AU35" t="str">
            <v>（選択して下さい）</v>
          </cell>
          <cell r="AV35"/>
          <cell r="AW35"/>
          <cell r="AX35"/>
          <cell r="AY35"/>
          <cell r="AZ35"/>
          <cell r="BA35"/>
          <cell r="BB35"/>
          <cell r="BC35"/>
          <cell r="BD35"/>
          <cell r="BE35"/>
          <cell r="BF35"/>
          <cell r="BG35"/>
          <cell r="BH35"/>
          <cell r="BI35"/>
          <cell r="BJ35"/>
          <cell r="BK35"/>
          <cell r="BL35"/>
          <cell r="BM35"/>
          <cell r="BN35"/>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接続供給契約申込書"/>
      <sheetName val="（選択肢・業種名称）"/>
      <sheetName val="（参考）業種名称"/>
      <sheetName val="（参考）ご利用いただけない文字"/>
      <sheetName val="申込記入例"/>
      <sheetName val="別紙記入例"/>
      <sheetName val="別紙(連記式)記入例"/>
      <sheetName val="接続供給兼基本契約申込書"/>
      <sheetName val="別紙(連記式)(計画・実需Ｌ側)"/>
      <sheetName val="別紙（L側）-1"/>
      <sheetName val="別紙（L側）-2"/>
      <sheetName val="別紙（L側）-3"/>
      <sheetName val="別紙（L側）-4"/>
      <sheetName val="別紙（L側）-5"/>
      <sheetName val="別紙（L側）-6"/>
      <sheetName val="別紙（L側）-7"/>
      <sheetName val="別紙（L側）-8"/>
      <sheetName val="別紙（L側）-9"/>
      <sheetName val="別紙（L側）-10"/>
      <sheetName val="別紙（L側）-11"/>
      <sheetName val="別紙（L側）-12"/>
      <sheetName val="別紙（L側）-13"/>
      <sheetName val="別紙（L側）-14"/>
      <sheetName val="別紙（L側）-15"/>
      <sheetName val="別紙（L側）-16"/>
      <sheetName val="別紙（L側）-17"/>
      <sheetName val="別紙（L側）-18"/>
      <sheetName val="別紙（L側）-19"/>
      <sheetName val="別紙（L側）-20"/>
      <sheetName val="別紙（L側）-21"/>
      <sheetName val="別紙（L側）-22"/>
      <sheetName val="別紙（L側）-23)"/>
      <sheetName val="別紙（L側）-24"/>
      <sheetName val="別紙（L側）-25"/>
      <sheetName val="別紙（L側）-26"/>
      <sheetName val="別紙（L側）-27"/>
      <sheetName val="別紙（L側）-28"/>
      <sheetName val="別紙（L側）-29"/>
      <sheetName val="別紙（L側）-30"/>
      <sheetName val="別紙(計画・実需Ｌ側)"/>
      <sheetName val="別紙 (実需Ｇ側)"/>
      <sheetName val="別紙 (連記式)(実需Ｇ側)"/>
    </sheetNames>
    <sheetDataSet>
      <sheetData sheetId="0"/>
      <sheetData sheetId="1">
        <row r="4">
          <cell r="B4" t="str">
            <v>住宅</v>
          </cell>
        </row>
        <row r="5">
          <cell r="B5" t="str">
            <v>アパート寮</v>
          </cell>
        </row>
        <row r="6">
          <cell r="B6" t="str">
            <v>街路灯</v>
          </cell>
        </row>
        <row r="7">
          <cell r="B7" t="str">
            <v>事務所ビル</v>
          </cell>
        </row>
        <row r="8">
          <cell r="B8" t="str">
            <v>医療 保険</v>
          </cell>
        </row>
        <row r="9">
          <cell r="B9" t="str">
            <v>学校研究所</v>
          </cell>
        </row>
        <row r="10">
          <cell r="B10" t="str">
            <v>官公署</v>
          </cell>
        </row>
        <row r="11">
          <cell r="B11" t="str">
            <v>商店百貨店</v>
          </cell>
        </row>
        <row r="12">
          <cell r="B12" t="str">
            <v>旅館</v>
          </cell>
        </row>
        <row r="13">
          <cell r="B13" t="str">
            <v>飲食店</v>
          </cell>
        </row>
        <row r="14">
          <cell r="B14" t="str">
            <v>劇場</v>
          </cell>
        </row>
        <row r="15">
          <cell r="B15" t="str">
            <v>娯楽場</v>
          </cell>
        </row>
        <row r="16">
          <cell r="B16" t="str">
            <v>駐留軍</v>
          </cell>
        </row>
        <row r="17">
          <cell r="B17" t="str">
            <v>放送</v>
          </cell>
        </row>
        <row r="18">
          <cell r="B18" t="str">
            <v>その他</v>
          </cell>
        </row>
        <row r="19">
          <cell r="B19" t="str">
            <v>ＪＲ</v>
          </cell>
        </row>
        <row r="20">
          <cell r="B20" t="str">
            <v>民鉄</v>
          </cell>
        </row>
        <row r="21">
          <cell r="B21" t="str">
            <v>通信</v>
          </cell>
        </row>
        <row r="22">
          <cell r="B22" t="str">
            <v>倉庫</v>
          </cell>
        </row>
        <row r="23">
          <cell r="B23" t="str">
            <v>他運輸通信</v>
          </cell>
        </row>
        <row r="24">
          <cell r="B24" t="str">
            <v>電気業</v>
          </cell>
        </row>
        <row r="25">
          <cell r="B25" t="str">
            <v>ガス業</v>
          </cell>
        </row>
        <row r="26">
          <cell r="B26" t="str">
            <v>水道業</v>
          </cell>
        </row>
        <row r="27">
          <cell r="B27" t="str">
            <v>熱供給業</v>
          </cell>
        </row>
        <row r="28">
          <cell r="B28" t="str">
            <v>出版印刷</v>
          </cell>
        </row>
        <row r="29">
          <cell r="B29" t="str">
            <v>農漁業組合</v>
          </cell>
        </row>
        <row r="30">
          <cell r="B30" t="str">
            <v>建設業</v>
          </cell>
        </row>
        <row r="31">
          <cell r="B31" t="str">
            <v>精穀製粉</v>
          </cell>
        </row>
        <row r="32">
          <cell r="B32" t="str">
            <v>他食料品</v>
          </cell>
        </row>
        <row r="33">
          <cell r="B33" t="str">
            <v>繊維工業</v>
          </cell>
        </row>
        <row r="34">
          <cell r="B34" t="str">
            <v>木材木製品</v>
          </cell>
        </row>
        <row r="35">
          <cell r="B35" t="str">
            <v>プラスチック</v>
          </cell>
        </row>
        <row r="36">
          <cell r="B36" t="str">
            <v>他製造業</v>
          </cell>
        </row>
        <row r="37">
          <cell r="B37" t="str">
            <v>農林漁業</v>
          </cell>
        </row>
        <row r="38">
          <cell r="B38" t="str">
            <v>他３次産業</v>
          </cell>
        </row>
        <row r="39">
          <cell r="B39" t="str">
            <v>パルプ</v>
          </cell>
        </row>
        <row r="40">
          <cell r="B40" t="str">
            <v>洋紙</v>
          </cell>
        </row>
        <row r="41">
          <cell r="B41" t="str">
            <v>和紙</v>
          </cell>
        </row>
        <row r="42">
          <cell r="B42" t="str">
            <v>板紙</v>
          </cell>
        </row>
        <row r="43">
          <cell r="B43" t="str">
            <v>ア系肥料</v>
          </cell>
        </row>
        <row r="44">
          <cell r="B44" t="str">
            <v>ソーダ</v>
          </cell>
        </row>
        <row r="45">
          <cell r="B45" t="str">
            <v>石灰カーバ</v>
          </cell>
        </row>
        <row r="46">
          <cell r="B46" t="str">
            <v>石油化学</v>
          </cell>
        </row>
        <row r="47">
          <cell r="B47" t="str">
            <v>化学繊維</v>
          </cell>
        </row>
        <row r="48">
          <cell r="B48" t="str">
            <v>他化学</v>
          </cell>
        </row>
        <row r="49">
          <cell r="B49" t="str">
            <v>石油石炭</v>
          </cell>
        </row>
        <row r="50">
          <cell r="B50" t="str">
            <v>ゴム製品</v>
          </cell>
        </row>
        <row r="51">
          <cell r="B51" t="str">
            <v>ガラス</v>
          </cell>
        </row>
        <row r="52">
          <cell r="B52" t="str">
            <v>セメント</v>
          </cell>
        </row>
        <row r="53">
          <cell r="B53" t="str">
            <v>他窯業土石</v>
          </cell>
        </row>
        <row r="54">
          <cell r="B54" t="str">
            <v>高炉</v>
          </cell>
        </row>
        <row r="55">
          <cell r="B55" t="str">
            <v>非高炉</v>
          </cell>
        </row>
        <row r="56">
          <cell r="B56" t="str">
            <v>平転炉</v>
          </cell>
        </row>
        <row r="57">
          <cell r="B57" t="str">
            <v>電気炉</v>
          </cell>
        </row>
        <row r="58">
          <cell r="B58" t="str">
            <v>鋳鍛炉</v>
          </cell>
        </row>
        <row r="59">
          <cell r="B59" t="str">
            <v>他鉄鋼</v>
          </cell>
        </row>
        <row r="60">
          <cell r="B60" t="str">
            <v>非鉄一次</v>
          </cell>
        </row>
        <row r="61">
          <cell r="B61" t="str">
            <v>アルミ一次</v>
          </cell>
        </row>
        <row r="62">
          <cell r="B62" t="str">
            <v>電線 ケーブル</v>
          </cell>
        </row>
        <row r="63">
          <cell r="B63" t="str">
            <v>他非鉄金属</v>
          </cell>
        </row>
        <row r="64">
          <cell r="B64" t="str">
            <v>金属製品</v>
          </cell>
        </row>
        <row r="65">
          <cell r="B65" t="str">
            <v>産業用機械</v>
          </cell>
        </row>
        <row r="66">
          <cell r="B66" t="str">
            <v>工作用機械</v>
          </cell>
        </row>
        <row r="67">
          <cell r="B67" t="str">
            <v>民生用機械</v>
          </cell>
        </row>
        <row r="68">
          <cell r="B68" t="str">
            <v>他一般機械</v>
          </cell>
        </row>
        <row r="69">
          <cell r="B69" t="str">
            <v>重電</v>
          </cell>
        </row>
        <row r="70">
          <cell r="B70" t="str">
            <v>家電</v>
          </cell>
        </row>
        <row r="71">
          <cell r="B71" t="str">
            <v>電子</v>
          </cell>
        </row>
        <row r="72">
          <cell r="B72" t="str">
            <v>他電気機械</v>
          </cell>
        </row>
        <row r="73">
          <cell r="B73" t="str">
            <v>自動車</v>
          </cell>
        </row>
        <row r="74">
          <cell r="B74" t="str">
            <v>船舶</v>
          </cell>
        </row>
        <row r="75">
          <cell r="B75" t="str">
            <v>他運送用</v>
          </cell>
        </row>
        <row r="76">
          <cell r="B76" t="str">
            <v>精密機械</v>
          </cell>
        </row>
        <row r="77">
          <cell r="B77" t="str">
            <v>武器</v>
          </cell>
        </row>
        <row r="78">
          <cell r="B78" t="str">
            <v>石炭業</v>
          </cell>
        </row>
        <row r="79">
          <cell r="B79" t="str">
            <v>他鉱業</v>
          </cell>
        </row>
        <row r="80">
          <cell r="B80" t="str">
            <v>揚排水</v>
          </cell>
        </row>
        <row r="81">
          <cell r="B81" t="str">
            <v>冷暖房家庭</v>
          </cell>
        </row>
        <row r="82">
          <cell r="B82" t="str">
            <v>冷暖房商業</v>
          </cell>
        </row>
        <row r="83">
          <cell r="B83" t="str">
            <v>運通公益業</v>
          </cell>
        </row>
        <row r="84">
          <cell r="B84" t="str">
            <v>紙パルプ</v>
          </cell>
        </row>
        <row r="85">
          <cell r="B85" t="str">
            <v>化学</v>
          </cell>
        </row>
        <row r="86">
          <cell r="B86" t="str">
            <v>化石ゴム</v>
          </cell>
        </row>
        <row r="87">
          <cell r="B87" t="str">
            <v>窯業土石</v>
          </cell>
        </row>
        <row r="88">
          <cell r="B88" t="str">
            <v>鉄鋼</v>
          </cell>
        </row>
        <row r="89">
          <cell r="B89" t="str">
            <v>非鉄金属</v>
          </cell>
        </row>
        <row r="90">
          <cell r="B90" t="str">
            <v>機械</v>
          </cell>
        </row>
        <row r="91">
          <cell r="B91" t="str">
            <v>鉱業</v>
          </cell>
        </row>
      </sheetData>
      <sheetData sheetId="2"/>
      <sheetData sheetId="3"/>
      <sheetData sheetId="4"/>
      <sheetData sheetId="5"/>
      <sheetData sheetId="6"/>
      <sheetData sheetId="7"/>
      <sheetData sheetId="8">
        <row r="6">
          <cell r="A6">
            <v>1</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 Type="http://schemas.openxmlformats.org/officeDocument/2006/relationships/hyperlink" Target="https://www.yonden.co.jp/business/price/plan/index.html"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yonden.co.jp/business/price/plan/index.html" TargetMode="Externa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drawing" Target="../drawings/drawing3.xml"/><Relationship Id="rId7" Type="http://schemas.openxmlformats.org/officeDocument/2006/relationships/ctrlProp" Target="../ctrlProps/ctrlProp11.xml"/><Relationship Id="rId12" Type="http://schemas.openxmlformats.org/officeDocument/2006/relationships/ctrlProp" Target="../ctrlProps/ctrlProp16.xml"/><Relationship Id="rId2" Type="http://schemas.openxmlformats.org/officeDocument/2006/relationships/printerSettings" Target="../printerSettings/printerSettings3.bin"/><Relationship Id="rId1" Type="http://schemas.openxmlformats.org/officeDocument/2006/relationships/hyperlink" Target="https://www.yonden.co.jp/business/price/plan/index.html" TargetMode="External"/><Relationship Id="rId6" Type="http://schemas.openxmlformats.org/officeDocument/2006/relationships/ctrlProp" Target="../ctrlProps/ctrlProp10.xml"/><Relationship Id="rId11" Type="http://schemas.openxmlformats.org/officeDocument/2006/relationships/ctrlProp" Target="../ctrlProps/ctrlProp15.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vmlDrawing" Target="../drawings/vmlDrawing2.vml"/><Relationship Id="rId9" Type="http://schemas.openxmlformats.org/officeDocument/2006/relationships/ctrlProp" Target="../ctrlProps/ctrlProp1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DW86"/>
  <sheetViews>
    <sheetView showGridLines="0" tabSelected="1" zoomScaleNormal="100" zoomScaleSheetLayoutView="100" workbookViewId="0">
      <selection activeCell="L3" sqref="L3:N4"/>
    </sheetView>
  </sheetViews>
  <sheetFormatPr defaultRowHeight="14.25" x14ac:dyDescent="0.4"/>
  <cols>
    <col min="1" max="1" width="1.5" style="11" customWidth="1"/>
    <col min="2" max="2" width="12.125" style="11" bestFit="1" customWidth="1"/>
    <col min="3" max="3" width="15.375" style="11" customWidth="1"/>
    <col min="4" max="4" width="7.625" style="11" customWidth="1"/>
    <col min="5" max="5" width="3.5" style="11" bestFit="1" customWidth="1"/>
    <col min="6" max="6" width="7.625" style="11" customWidth="1"/>
    <col min="7" max="7" width="3.5" style="11" bestFit="1" customWidth="1"/>
    <col min="8" max="8" width="7.625" style="11" customWidth="1"/>
    <col min="9" max="9" width="3.125" style="11" customWidth="1"/>
    <col min="10" max="10" width="12.125" style="11" customWidth="1"/>
    <col min="11" max="11" width="6.125" style="12" customWidth="1"/>
    <col min="12" max="12" width="8.625" style="12" customWidth="1"/>
    <col min="13" max="13" width="7.625" style="12" customWidth="1"/>
    <col min="14" max="14" width="5.875" style="12" customWidth="1"/>
    <col min="15" max="15" width="9" style="13" customWidth="1"/>
    <col min="16" max="33" width="9" style="11"/>
    <col min="34" max="34" width="9" style="84"/>
    <col min="35" max="16384" width="9" style="11"/>
  </cols>
  <sheetData>
    <row r="1" spans="1:127" ht="11.25" customHeight="1" x14ac:dyDescent="0.4">
      <c r="AH1" s="309" t="s">
        <v>194</v>
      </c>
    </row>
    <row r="2" spans="1:127" s="14" customFormat="1" ht="30" customHeight="1" thickBot="1" x14ac:dyDescent="0.45">
      <c r="B2" s="15" t="s">
        <v>214</v>
      </c>
      <c r="K2" s="13"/>
      <c r="L2" s="13"/>
      <c r="M2" s="13"/>
      <c r="N2" s="13"/>
      <c r="O2" s="13"/>
      <c r="AH2" s="309"/>
    </row>
    <row r="3" spans="1:127" s="14" customFormat="1" ht="24.95" customHeight="1" thickTop="1" x14ac:dyDescent="0.25">
      <c r="B3" s="331" t="s">
        <v>67</v>
      </c>
      <c r="C3" s="332"/>
      <c r="D3" s="332"/>
      <c r="E3" s="332"/>
      <c r="F3" s="332"/>
      <c r="G3" s="332"/>
      <c r="H3" s="332"/>
      <c r="I3" s="332"/>
      <c r="J3" s="332"/>
      <c r="K3" s="332"/>
      <c r="L3" s="315" t="s">
        <v>65</v>
      </c>
      <c r="M3" s="316"/>
      <c r="N3" s="317"/>
      <c r="O3" s="16"/>
      <c r="P3" s="16"/>
      <c r="Q3" s="16"/>
      <c r="R3" s="16"/>
      <c r="S3" s="16"/>
      <c r="T3" s="16"/>
      <c r="U3" s="16"/>
      <c r="V3" s="16"/>
      <c r="W3" s="16"/>
      <c r="X3" s="16"/>
      <c r="Y3" s="16"/>
      <c r="Z3" s="16"/>
      <c r="AA3" s="16"/>
      <c r="AB3" s="16"/>
      <c r="AC3" s="16"/>
      <c r="AD3" s="16"/>
      <c r="AE3" s="16"/>
      <c r="AF3" s="16"/>
      <c r="AG3" s="16"/>
      <c r="AH3" s="80" t="b">
        <v>0</v>
      </c>
      <c r="AI3" s="17"/>
      <c r="AJ3" s="17"/>
      <c r="AK3" s="17"/>
      <c r="AL3" s="17"/>
      <c r="AM3" s="17"/>
      <c r="AN3" s="17"/>
      <c r="AO3" s="17"/>
      <c r="AP3" s="17"/>
      <c r="AQ3" s="17"/>
      <c r="AR3" s="17"/>
      <c r="AS3" s="17"/>
      <c r="AT3" s="17"/>
      <c r="AU3" s="17"/>
      <c r="AV3" s="17"/>
      <c r="AW3" s="17"/>
      <c r="AX3" s="17"/>
      <c r="AY3" s="17"/>
      <c r="AZ3" s="17"/>
      <c r="BA3" s="17"/>
    </row>
    <row r="4" spans="1:127" s="14" customFormat="1" ht="24.95" customHeight="1" thickBot="1" x14ac:dyDescent="0.45">
      <c r="B4" s="333" t="s">
        <v>199</v>
      </c>
      <c r="C4" s="334"/>
      <c r="D4" s="334"/>
      <c r="E4" s="334"/>
      <c r="F4" s="334"/>
      <c r="G4" s="334"/>
      <c r="H4" s="334"/>
      <c r="I4" s="334"/>
      <c r="J4" s="334"/>
      <c r="K4" s="334"/>
      <c r="L4" s="318"/>
      <c r="M4" s="319"/>
      <c r="N4" s="320"/>
      <c r="O4" s="18"/>
      <c r="P4" s="18"/>
      <c r="Q4" s="18"/>
      <c r="R4" s="18"/>
      <c r="S4" s="18"/>
      <c r="T4" s="18"/>
      <c r="U4" s="18"/>
      <c r="V4" s="18"/>
      <c r="W4" s="18"/>
      <c r="X4" s="19"/>
      <c r="Y4" s="19"/>
      <c r="Z4" s="19"/>
      <c r="AA4" s="19"/>
      <c r="AB4" s="19"/>
      <c r="AC4" s="19"/>
      <c r="AD4" s="19"/>
      <c r="AE4" s="19"/>
      <c r="AF4" s="19"/>
      <c r="AG4" s="19"/>
      <c r="AH4" s="82"/>
      <c r="AI4" s="19"/>
      <c r="AJ4" s="19"/>
      <c r="AK4" s="19"/>
      <c r="AL4" s="19"/>
      <c r="AM4" s="19"/>
      <c r="AN4" s="19"/>
      <c r="AO4" s="19"/>
      <c r="AP4" s="19"/>
      <c r="AQ4" s="19"/>
      <c r="AR4" s="19"/>
      <c r="AS4" s="19"/>
      <c r="AT4" s="19"/>
      <c r="AU4" s="19"/>
      <c r="AV4" s="19"/>
      <c r="AW4" s="19"/>
    </row>
    <row r="5" spans="1:127" s="173" customFormat="1" ht="21.75" customHeight="1" thickTop="1" x14ac:dyDescent="0.3">
      <c r="B5" s="183" t="s">
        <v>212</v>
      </c>
      <c r="C5" s="179"/>
      <c r="D5" s="177"/>
      <c r="E5" s="177"/>
      <c r="F5" s="177"/>
      <c r="G5" s="177"/>
      <c r="H5" s="177"/>
      <c r="I5" s="177"/>
      <c r="J5" s="177"/>
      <c r="K5" s="177"/>
      <c r="L5" s="177"/>
      <c r="M5" s="177"/>
      <c r="N5" s="177"/>
      <c r="O5" s="181"/>
      <c r="P5" s="181"/>
      <c r="Q5" s="181"/>
      <c r="R5" s="181"/>
      <c r="S5" s="181"/>
      <c r="T5" s="181"/>
      <c r="U5" s="181"/>
      <c r="V5" s="181"/>
      <c r="W5" s="181"/>
      <c r="X5" s="181"/>
      <c r="Y5" s="181"/>
      <c r="Z5" s="181"/>
      <c r="AA5" s="181"/>
      <c r="AB5" s="181"/>
      <c r="AC5" s="181"/>
      <c r="AD5" s="181"/>
      <c r="AE5" s="181"/>
      <c r="AF5" s="181"/>
      <c r="AG5" s="181"/>
      <c r="AH5" s="181"/>
      <c r="AI5" s="181"/>
      <c r="AJ5" s="181"/>
      <c r="AK5" s="181"/>
      <c r="AL5" s="181"/>
      <c r="AM5" s="181"/>
      <c r="AN5" s="181"/>
      <c r="AO5" s="181"/>
      <c r="AP5" s="181"/>
      <c r="AQ5" s="181"/>
      <c r="AR5" s="174"/>
      <c r="AS5" s="174"/>
      <c r="AT5" s="174"/>
      <c r="AU5" s="174"/>
      <c r="AV5" s="174"/>
      <c r="AW5" s="174"/>
      <c r="AX5" s="174"/>
      <c r="AY5" s="174"/>
      <c r="AZ5" s="174"/>
      <c r="BA5" s="175"/>
      <c r="BB5" s="175"/>
      <c r="BC5" s="175"/>
      <c r="BD5" s="175"/>
      <c r="BE5" s="175"/>
      <c r="BF5" s="175"/>
      <c r="BG5" s="175"/>
      <c r="BH5" s="175"/>
      <c r="BI5" s="175"/>
      <c r="BJ5" s="175"/>
      <c r="BK5" s="175"/>
      <c r="BL5" s="175"/>
      <c r="BM5" s="175"/>
      <c r="BN5" s="175"/>
      <c r="BO5" s="175"/>
      <c r="BP5" s="175"/>
      <c r="BQ5" s="175"/>
      <c r="BR5" s="175"/>
      <c r="BS5" s="175"/>
      <c r="BT5" s="175"/>
      <c r="BU5" s="175"/>
      <c r="BV5" s="175"/>
      <c r="BW5" s="175"/>
      <c r="BX5" s="175"/>
      <c r="BY5" s="175"/>
      <c r="BZ5" s="175"/>
      <c r="CA5" s="175"/>
      <c r="CB5" s="175"/>
      <c r="CC5" s="175"/>
      <c r="CD5" s="175"/>
      <c r="CE5" s="175"/>
      <c r="CF5" s="175"/>
      <c r="CG5" s="175"/>
      <c r="CH5" s="175"/>
      <c r="CI5" s="175"/>
      <c r="CJ5" s="175"/>
      <c r="CK5" s="175"/>
      <c r="CL5" s="175"/>
      <c r="CM5" s="175"/>
      <c r="CN5" s="175"/>
      <c r="CO5" s="175"/>
      <c r="CP5" s="175"/>
      <c r="CQ5" s="175"/>
      <c r="CR5" s="175"/>
      <c r="CS5" s="175"/>
      <c r="CT5" s="175"/>
      <c r="CU5" s="175"/>
      <c r="CV5" s="175"/>
      <c r="CW5" s="175"/>
      <c r="CX5" s="175"/>
      <c r="CY5" s="175"/>
      <c r="CZ5" s="175"/>
      <c r="DA5" s="175"/>
      <c r="DB5" s="175"/>
      <c r="DC5" s="175"/>
      <c r="DD5" s="175"/>
      <c r="DE5" s="175"/>
      <c r="DF5" s="175"/>
      <c r="DG5" s="175"/>
      <c r="DH5" s="176"/>
      <c r="DI5" s="175"/>
      <c r="DJ5" s="175"/>
      <c r="DK5" s="175"/>
      <c r="DL5" s="175"/>
      <c r="DM5" s="175"/>
      <c r="DN5" s="175"/>
      <c r="DO5" s="175"/>
      <c r="DP5" s="175"/>
      <c r="DQ5" s="175"/>
      <c r="DR5" s="175"/>
      <c r="DS5" s="175"/>
      <c r="DT5" s="175"/>
      <c r="DU5" s="175"/>
      <c r="DV5" s="175"/>
      <c r="DW5" s="175"/>
    </row>
    <row r="6" spans="1:127" s="173" customFormat="1" ht="20.100000000000001" customHeight="1" x14ac:dyDescent="0.4">
      <c r="B6" s="182" t="s">
        <v>213</v>
      </c>
      <c r="C6" s="180"/>
      <c r="D6" s="178"/>
      <c r="E6" s="178"/>
      <c r="F6" s="178"/>
      <c r="G6" s="178"/>
      <c r="H6" s="178"/>
      <c r="I6" s="178"/>
      <c r="J6" s="178"/>
      <c r="K6" s="178"/>
      <c r="L6" s="178"/>
      <c r="M6" s="178"/>
      <c r="N6" s="178"/>
      <c r="O6" s="178"/>
      <c r="P6" s="178"/>
      <c r="Q6" s="178"/>
      <c r="R6" s="178"/>
      <c r="S6" s="178"/>
      <c r="T6" s="178"/>
      <c r="U6" s="178"/>
      <c r="V6" s="178"/>
      <c r="W6" s="178"/>
      <c r="X6" s="178"/>
      <c r="Y6" s="178"/>
      <c r="Z6" s="178"/>
      <c r="AA6" s="178"/>
      <c r="AB6" s="178"/>
      <c r="AC6" s="178"/>
      <c r="AD6" s="178"/>
      <c r="AE6" s="178"/>
      <c r="AF6" s="178"/>
      <c r="AG6" s="178"/>
      <c r="AH6" s="178"/>
      <c r="AI6" s="178"/>
      <c r="AJ6" s="178"/>
      <c r="AK6" s="178"/>
      <c r="AL6" s="178"/>
      <c r="AM6" s="178"/>
      <c r="AN6" s="178"/>
      <c r="AO6" s="178"/>
      <c r="AP6" s="178"/>
      <c r="AQ6" s="178"/>
      <c r="AR6" s="174"/>
      <c r="AS6" s="174"/>
      <c r="AT6" s="174"/>
      <c r="AU6" s="174"/>
      <c r="AV6" s="174"/>
      <c r="AW6" s="174"/>
      <c r="AX6" s="174"/>
      <c r="AY6" s="174"/>
      <c r="AZ6" s="174"/>
      <c r="BA6" s="175"/>
      <c r="BB6" s="175"/>
      <c r="BC6" s="175"/>
      <c r="BD6" s="175"/>
      <c r="BE6" s="175"/>
      <c r="BF6" s="175"/>
      <c r="BG6" s="175"/>
      <c r="BH6" s="175"/>
      <c r="BI6" s="175"/>
      <c r="BJ6" s="175"/>
      <c r="BK6" s="175"/>
      <c r="BL6" s="175"/>
      <c r="BM6" s="175"/>
      <c r="BN6" s="175"/>
      <c r="BO6" s="175"/>
      <c r="BP6" s="175"/>
      <c r="BQ6" s="175"/>
      <c r="BR6" s="175"/>
      <c r="BS6" s="175"/>
      <c r="BT6" s="175"/>
      <c r="BU6" s="175"/>
      <c r="BV6" s="175"/>
      <c r="BW6" s="175"/>
      <c r="BX6" s="175"/>
      <c r="BY6" s="175"/>
      <c r="BZ6" s="175"/>
      <c r="CA6" s="175"/>
      <c r="CB6" s="175"/>
      <c r="CC6" s="175"/>
      <c r="CD6" s="175"/>
      <c r="CE6" s="175"/>
      <c r="CF6" s="175"/>
      <c r="CG6" s="175"/>
      <c r="CH6" s="175"/>
      <c r="CI6" s="175"/>
      <c r="CJ6" s="175"/>
      <c r="CK6" s="175"/>
      <c r="CL6" s="175"/>
      <c r="CM6" s="175"/>
      <c r="CN6" s="175"/>
      <c r="CO6" s="175"/>
      <c r="CP6" s="175"/>
      <c r="CQ6" s="175"/>
      <c r="CR6" s="175"/>
      <c r="CS6" s="175"/>
      <c r="CT6" s="175"/>
      <c r="CU6" s="175"/>
      <c r="CV6" s="175"/>
      <c r="CW6" s="175"/>
      <c r="CX6" s="175"/>
      <c r="CY6" s="175"/>
      <c r="CZ6" s="175"/>
      <c r="DA6" s="175"/>
      <c r="DB6" s="175"/>
      <c r="DC6" s="175"/>
      <c r="DD6" s="175"/>
      <c r="DE6" s="175"/>
      <c r="DF6" s="175"/>
      <c r="DG6" s="175"/>
      <c r="DH6" s="176"/>
      <c r="DI6" s="175"/>
      <c r="DJ6" s="175"/>
      <c r="DK6" s="175"/>
      <c r="DL6" s="175"/>
      <c r="DM6" s="175"/>
      <c r="DN6" s="175"/>
      <c r="DO6" s="175"/>
      <c r="DP6" s="175"/>
      <c r="DQ6" s="175"/>
      <c r="DR6" s="175"/>
      <c r="DS6" s="175"/>
      <c r="DT6" s="175"/>
      <c r="DU6" s="175"/>
      <c r="DV6" s="175"/>
      <c r="DW6" s="175"/>
    </row>
    <row r="7" spans="1:127" s="14" customFormat="1" ht="19.5" customHeight="1" x14ac:dyDescent="0.4">
      <c r="K7" s="13"/>
      <c r="L7" s="13"/>
      <c r="M7" s="13"/>
      <c r="N7" s="13"/>
      <c r="O7" s="13"/>
      <c r="AH7" s="83"/>
    </row>
    <row r="8" spans="1:127" s="20" customFormat="1" ht="32.25" customHeight="1" x14ac:dyDescent="0.4">
      <c r="B8" s="21" t="s">
        <v>80</v>
      </c>
      <c r="D8" s="269" t="str">
        <f>IF(OR(K13="入力要",K14="入力要",K15="入力要",K16="入力要",K17="入力要",K18="入力要",K19="入力要",K21="入力要",K22="入力要",K23="入力要",K28="入力要",K29="入力要",K34="入力要",K35="入力要",K30="入力要",K31="入力要",K32="入力要",K33="入力要",K41="入力要",K42="入力要",K43="入力要",K44="入力要",K48="入力要",K46="入力要",K47="入力要",K49="入力要"),"未入力の項目があります。確認してください。","")</f>
        <v>未入力の項目があります。確認してください。</v>
      </c>
      <c r="E8" s="269"/>
      <c r="F8" s="269"/>
      <c r="G8" s="269"/>
      <c r="H8" s="269"/>
      <c r="I8" s="269"/>
      <c r="J8" s="269"/>
      <c r="K8" s="86"/>
      <c r="L8" s="86"/>
      <c r="M8" s="22"/>
      <c r="N8" s="22"/>
      <c r="O8" s="22"/>
      <c r="P8" s="22"/>
      <c r="Q8" s="22"/>
      <c r="R8" s="22"/>
      <c r="AH8" s="83"/>
    </row>
    <row r="9" spans="1:127" s="20" customFormat="1" ht="11.25" customHeight="1" x14ac:dyDescent="0.4">
      <c r="B9" s="21"/>
      <c r="D9" s="23"/>
      <c r="E9" s="23"/>
      <c r="F9" s="23"/>
      <c r="G9" s="23"/>
      <c r="H9" s="23"/>
      <c r="I9" s="23"/>
      <c r="J9" s="23"/>
      <c r="K9" s="22"/>
      <c r="L9" s="22"/>
      <c r="M9" s="22"/>
      <c r="N9" s="22"/>
      <c r="O9" s="22"/>
      <c r="P9" s="22"/>
      <c r="Q9" s="22"/>
      <c r="R9" s="22"/>
      <c r="AH9" s="83"/>
    </row>
    <row r="10" spans="1:127" s="20" customFormat="1" ht="20.25" x14ac:dyDescent="0.4">
      <c r="B10" s="24" t="s">
        <v>209</v>
      </c>
      <c r="D10" s="25"/>
      <c r="E10" s="25"/>
      <c r="F10" s="25"/>
      <c r="G10" s="25"/>
      <c r="H10" s="276" t="s">
        <v>210</v>
      </c>
      <c r="I10" s="276"/>
      <c r="J10" s="170" t="s">
        <v>99</v>
      </c>
      <c r="L10" s="26"/>
      <c r="N10" s="27"/>
      <c r="O10" s="27"/>
      <c r="P10" s="22"/>
      <c r="Q10" s="22"/>
      <c r="R10" s="22"/>
      <c r="AH10" s="83"/>
    </row>
    <row r="11" spans="1:127" s="20" customFormat="1" ht="6" customHeight="1" x14ac:dyDescent="0.4">
      <c r="B11" s="28"/>
      <c r="D11" s="25"/>
      <c r="E11" s="25"/>
      <c r="F11" s="25"/>
      <c r="G11" s="25"/>
      <c r="H11" s="25"/>
      <c r="I11" s="25"/>
      <c r="J11" s="29"/>
      <c r="K11" s="28"/>
      <c r="L11" s="27"/>
      <c r="M11" s="27"/>
      <c r="N11" s="27"/>
      <c r="O11" s="27"/>
      <c r="P11" s="22"/>
      <c r="Q11" s="22"/>
      <c r="R11" s="22"/>
      <c r="AH11" s="83"/>
    </row>
    <row r="12" spans="1:127" s="30" customFormat="1" ht="18.75" customHeight="1" x14ac:dyDescent="0.4">
      <c r="B12" s="31"/>
      <c r="C12" s="31"/>
      <c r="D12" s="31"/>
      <c r="E12" s="31"/>
      <c r="F12" s="31"/>
      <c r="G12" s="31"/>
      <c r="H12" s="31"/>
      <c r="I12" s="31"/>
      <c r="J12" s="31"/>
      <c r="K12" s="323" t="s">
        <v>95</v>
      </c>
      <c r="L12" s="321"/>
      <c r="M12" s="321" t="s">
        <v>93</v>
      </c>
      <c r="N12" s="321"/>
      <c r="O12" s="321"/>
      <c r="P12" s="321"/>
      <c r="Q12" s="321"/>
      <c r="R12" s="322"/>
      <c r="S12" s="32"/>
      <c r="AH12" s="84"/>
    </row>
    <row r="13" spans="1:127" s="30" customFormat="1" ht="18" customHeight="1" x14ac:dyDescent="0.4">
      <c r="A13" s="32"/>
      <c r="B13" s="244" t="s">
        <v>19</v>
      </c>
      <c r="C13" s="244"/>
      <c r="D13" s="1"/>
      <c r="E13" s="33" t="s">
        <v>54</v>
      </c>
      <c r="F13" s="2"/>
      <c r="G13" s="33" t="s">
        <v>53</v>
      </c>
      <c r="H13" s="2"/>
      <c r="I13" s="33" t="s">
        <v>52</v>
      </c>
      <c r="J13" s="34"/>
      <c r="K13" s="88" t="str">
        <f>IF(OR(D13="",F13="",H13=""),"入力要","")</f>
        <v>入力要</v>
      </c>
      <c r="L13" s="35" t="s">
        <v>12</v>
      </c>
      <c r="M13" s="36" t="s">
        <v>100</v>
      </c>
      <c r="N13" s="37"/>
      <c r="O13" s="37"/>
      <c r="P13" s="38"/>
      <c r="Q13" s="38"/>
      <c r="R13" s="39"/>
      <c r="S13" s="40"/>
      <c r="AH13" s="84"/>
    </row>
    <row r="14" spans="1:127" s="30" customFormat="1" ht="18" customHeight="1" x14ac:dyDescent="0.4">
      <c r="A14" s="32"/>
      <c r="B14" s="244" t="s">
        <v>76</v>
      </c>
      <c r="C14" s="244"/>
      <c r="D14" s="277"/>
      <c r="E14" s="278"/>
      <c r="F14" s="278"/>
      <c r="G14" s="278"/>
      <c r="H14" s="278"/>
      <c r="I14" s="278"/>
      <c r="J14" s="279"/>
      <c r="K14" s="88" t="str">
        <f>IF(D14="","入力要","")</f>
        <v>入力要</v>
      </c>
      <c r="L14" s="41" t="s">
        <v>12</v>
      </c>
      <c r="M14" s="36" t="s">
        <v>8</v>
      </c>
      <c r="N14" s="37"/>
      <c r="O14" s="37"/>
      <c r="P14" s="38"/>
      <c r="Q14" s="38"/>
      <c r="R14" s="39"/>
      <c r="S14" s="40"/>
      <c r="AH14" s="84"/>
    </row>
    <row r="15" spans="1:127" s="30" customFormat="1" ht="18" customHeight="1" x14ac:dyDescent="0.4">
      <c r="B15" s="244" t="s">
        <v>79</v>
      </c>
      <c r="C15" s="244"/>
      <c r="D15" s="277"/>
      <c r="E15" s="278"/>
      <c r="F15" s="278"/>
      <c r="G15" s="278"/>
      <c r="H15" s="278"/>
      <c r="I15" s="278"/>
      <c r="J15" s="279"/>
      <c r="K15" s="88" t="str">
        <f>IF(D15="","入力要","")</f>
        <v>入力要</v>
      </c>
      <c r="L15" s="41" t="s">
        <v>12</v>
      </c>
      <c r="M15" s="36" t="s">
        <v>8</v>
      </c>
      <c r="N15" s="37"/>
      <c r="O15" s="37"/>
      <c r="P15" s="38"/>
      <c r="Q15" s="38"/>
      <c r="R15" s="39"/>
      <c r="S15" s="40"/>
      <c r="AH15" s="84"/>
    </row>
    <row r="16" spans="1:127" s="30" customFormat="1" ht="18" customHeight="1" x14ac:dyDescent="0.4">
      <c r="B16" s="244" t="s">
        <v>20</v>
      </c>
      <c r="C16" s="244"/>
      <c r="D16" s="277"/>
      <c r="E16" s="278"/>
      <c r="F16" s="278"/>
      <c r="G16" s="278"/>
      <c r="H16" s="278"/>
      <c r="I16" s="278"/>
      <c r="J16" s="279"/>
      <c r="K16" s="88" t="str">
        <f>IF(D16="","入力要","")</f>
        <v>入力要</v>
      </c>
      <c r="L16" s="41" t="s">
        <v>12</v>
      </c>
      <c r="M16" s="36" t="s">
        <v>8</v>
      </c>
      <c r="N16" s="37"/>
      <c r="O16" s="37"/>
      <c r="P16" s="38"/>
      <c r="Q16" s="38"/>
      <c r="R16" s="39"/>
      <c r="S16" s="40"/>
      <c r="AH16" s="84"/>
    </row>
    <row r="17" spans="2:36" s="30" customFormat="1" ht="18" customHeight="1" x14ac:dyDescent="0.4">
      <c r="B17" s="244" t="s">
        <v>77</v>
      </c>
      <c r="C17" s="167" t="s">
        <v>46</v>
      </c>
      <c r="D17" s="277"/>
      <c r="E17" s="278"/>
      <c r="F17" s="278"/>
      <c r="G17" s="278"/>
      <c r="H17" s="278"/>
      <c r="I17" s="278"/>
      <c r="J17" s="279"/>
      <c r="K17" s="88" t="str">
        <f>IF(D17="","入力要","")</f>
        <v>入力要</v>
      </c>
      <c r="L17" s="41" t="s">
        <v>12</v>
      </c>
      <c r="M17" s="36" t="s">
        <v>8</v>
      </c>
      <c r="N17" s="37"/>
      <c r="O17" s="37"/>
      <c r="P17" s="38"/>
      <c r="Q17" s="38"/>
      <c r="R17" s="39"/>
      <c r="S17" s="40"/>
      <c r="AH17" s="84"/>
    </row>
    <row r="18" spans="2:36" s="30" customFormat="1" ht="18" customHeight="1" x14ac:dyDescent="0.4">
      <c r="B18" s="244"/>
      <c r="C18" s="167" t="s">
        <v>47</v>
      </c>
      <c r="D18" s="3"/>
      <c r="E18" s="42" t="s">
        <v>50</v>
      </c>
      <c r="F18" s="4"/>
      <c r="G18" s="42" t="s">
        <v>51</v>
      </c>
      <c r="H18" s="4"/>
      <c r="I18" s="42"/>
      <c r="J18" s="43"/>
      <c r="K18" s="88" t="str">
        <f>IF(OR(D18="",F18="",H18=""),"入力要","")</f>
        <v>入力要</v>
      </c>
      <c r="L18" s="41" t="s">
        <v>12</v>
      </c>
      <c r="M18" s="36" t="s">
        <v>8</v>
      </c>
      <c r="N18" s="37"/>
      <c r="O18" s="37"/>
      <c r="P18" s="38"/>
      <c r="Q18" s="38"/>
      <c r="R18" s="39"/>
      <c r="S18" s="40"/>
      <c r="AH18" s="84"/>
    </row>
    <row r="19" spans="2:36" s="30" customFormat="1" ht="18" customHeight="1" x14ac:dyDescent="0.4">
      <c r="B19" s="244"/>
      <c r="C19" s="167" t="s">
        <v>48</v>
      </c>
      <c r="D19" s="280"/>
      <c r="E19" s="281"/>
      <c r="F19" s="281"/>
      <c r="G19" s="281"/>
      <c r="H19" s="281"/>
      <c r="I19" s="281"/>
      <c r="J19" s="282"/>
      <c r="K19" s="88" t="str">
        <f>IF(D19="","入力要","")</f>
        <v>入力要</v>
      </c>
      <c r="L19" s="41" t="s">
        <v>12</v>
      </c>
      <c r="M19" s="36" t="s">
        <v>8</v>
      </c>
      <c r="N19" s="37"/>
      <c r="O19" s="37"/>
      <c r="P19" s="38"/>
      <c r="Q19" s="38"/>
      <c r="R19" s="39"/>
      <c r="S19" s="40"/>
      <c r="AH19" s="84"/>
    </row>
    <row r="20" spans="2:36" s="30" customFormat="1" ht="3.75" customHeight="1" x14ac:dyDescent="0.4">
      <c r="B20" s="31"/>
      <c r="C20" s="31"/>
      <c r="D20" s="31"/>
      <c r="E20" s="31"/>
      <c r="F20" s="31"/>
      <c r="G20" s="31"/>
      <c r="H20" s="31"/>
      <c r="I20" s="31"/>
      <c r="J20" s="31"/>
      <c r="K20" s="89"/>
      <c r="L20" s="44"/>
      <c r="M20" s="45"/>
      <c r="N20" s="46"/>
      <c r="O20" s="46"/>
      <c r="P20" s="20"/>
      <c r="Q20" s="20"/>
      <c r="R20" s="47"/>
      <c r="S20" s="40"/>
      <c r="AH20" s="84"/>
    </row>
    <row r="21" spans="2:36" s="30" customFormat="1" ht="18" customHeight="1" x14ac:dyDescent="0.4">
      <c r="B21" s="244" t="s">
        <v>9</v>
      </c>
      <c r="C21" s="244"/>
      <c r="D21" s="273"/>
      <c r="E21" s="274"/>
      <c r="F21" s="274"/>
      <c r="G21" s="274"/>
      <c r="H21" s="274"/>
      <c r="I21" s="274"/>
      <c r="J21" s="275"/>
      <c r="K21" s="90" t="str">
        <f>IF(D21="","入力要","")</f>
        <v>入力要</v>
      </c>
      <c r="L21" s="48" t="s">
        <v>12</v>
      </c>
      <c r="M21" s="49" t="s">
        <v>82</v>
      </c>
      <c r="N21" s="50"/>
      <c r="O21" s="50"/>
      <c r="P21" s="20"/>
      <c r="Q21" s="20"/>
      <c r="R21" s="47"/>
      <c r="S21" s="40"/>
      <c r="AH21" s="84"/>
    </row>
    <row r="22" spans="2:36" s="30" customFormat="1" ht="18" customHeight="1" x14ac:dyDescent="0.4">
      <c r="B22" s="270" t="s">
        <v>49</v>
      </c>
      <c r="C22" s="51" t="s">
        <v>13</v>
      </c>
      <c r="D22" s="184"/>
      <c r="E22" s="52" t="s">
        <v>24</v>
      </c>
      <c r="F22" s="185"/>
      <c r="G22" s="53"/>
      <c r="H22" s="53"/>
      <c r="I22" s="53"/>
      <c r="J22" s="54"/>
      <c r="K22" s="90" t="str">
        <f>IF(OR(D22="",F22=""),"入力要","")</f>
        <v>入力要</v>
      </c>
      <c r="L22" s="41" t="s">
        <v>12</v>
      </c>
      <c r="M22" s="36" t="s">
        <v>8</v>
      </c>
      <c r="N22" s="37"/>
      <c r="O22" s="37"/>
      <c r="P22" s="38"/>
      <c r="Q22" s="38"/>
      <c r="R22" s="39"/>
      <c r="S22" s="40"/>
      <c r="AH22" s="84"/>
    </row>
    <row r="23" spans="2:36" s="30" customFormat="1" ht="36" customHeight="1" x14ac:dyDescent="0.4">
      <c r="B23" s="271"/>
      <c r="C23" s="55" t="s">
        <v>14</v>
      </c>
      <c r="D23" s="283"/>
      <c r="E23" s="283"/>
      <c r="F23" s="283"/>
      <c r="G23" s="283"/>
      <c r="H23" s="283"/>
      <c r="I23" s="283"/>
      <c r="J23" s="283"/>
      <c r="K23" s="90" t="str">
        <f>IF(D23="","入力要","")</f>
        <v>入力要</v>
      </c>
      <c r="L23" s="41" t="s">
        <v>12</v>
      </c>
      <c r="M23" s="36" t="s">
        <v>8</v>
      </c>
      <c r="N23" s="37"/>
      <c r="O23" s="37"/>
      <c r="P23" s="38"/>
      <c r="Q23" s="38"/>
      <c r="R23" s="39"/>
      <c r="S23" s="40"/>
      <c r="AH23" s="84"/>
    </row>
    <row r="24" spans="2:36" s="30" customFormat="1" ht="18" customHeight="1" x14ac:dyDescent="0.4">
      <c r="B24" s="272"/>
      <c r="C24" s="56" t="s">
        <v>47</v>
      </c>
      <c r="D24" s="9"/>
      <c r="E24" s="57" t="s">
        <v>50</v>
      </c>
      <c r="F24" s="10"/>
      <c r="G24" s="57" t="s">
        <v>51</v>
      </c>
      <c r="H24" s="10"/>
      <c r="I24" s="57"/>
      <c r="J24" s="58"/>
      <c r="K24" s="90"/>
      <c r="L24" s="41"/>
      <c r="M24" s="36" t="s">
        <v>8</v>
      </c>
      <c r="N24" s="37"/>
      <c r="O24" s="37"/>
      <c r="P24" s="38"/>
      <c r="Q24" s="38"/>
      <c r="R24" s="39"/>
      <c r="S24" s="40"/>
      <c r="AH24" s="84"/>
    </row>
    <row r="25" spans="2:36" s="30" customFormat="1" ht="18" customHeight="1" x14ac:dyDescent="0.4">
      <c r="B25" s="260" t="s">
        <v>83</v>
      </c>
      <c r="C25" s="61" t="s">
        <v>84</v>
      </c>
      <c r="D25" s="328"/>
      <c r="E25" s="329"/>
      <c r="F25" s="329"/>
      <c r="G25" s="329"/>
      <c r="H25" s="329"/>
      <c r="I25" s="329"/>
      <c r="J25" s="330"/>
      <c r="K25" s="91"/>
      <c r="L25" s="41"/>
      <c r="M25" s="36" t="s">
        <v>96</v>
      </c>
      <c r="N25" s="37"/>
      <c r="O25" s="37"/>
      <c r="P25" s="38"/>
      <c r="Q25" s="38"/>
      <c r="R25" s="39"/>
      <c r="S25" s="40"/>
      <c r="AH25" s="84"/>
    </row>
    <row r="26" spans="2:36" s="30" customFormat="1" ht="18" customHeight="1" x14ac:dyDescent="0.4">
      <c r="B26" s="272"/>
      <c r="C26" s="168" t="s">
        <v>85</v>
      </c>
      <c r="D26" s="338"/>
      <c r="E26" s="339"/>
      <c r="F26" s="339"/>
      <c r="G26" s="339"/>
      <c r="H26" s="339"/>
      <c r="I26" s="339"/>
      <c r="J26" s="340"/>
      <c r="K26" s="92"/>
      <c r="L26" s="41"/>
      <c r="M26" s="36" t="s">
        <v>97</v>
      </c>
      <c r="N26" s="37"/>
      <c r="O26" s="37"/>
      <c r="P26" s="38"/>
      <c r="Q26" s="38"/>
      <c r="R26" s="39"/>
      <c r="S26" s="40"/>
      <c r="AH26" s="84"/>
    </row>
    <row r="27" spans="2:36" s="30" customFormat="1" ht="18" customHeight="1" x14ac:dyDescent="0.4">
      <c r="B27" s="284" t="s">
        <v>44</v>
      </c>
      <c r="C27" s="285"/>
      <c r="D27" s="335"/>
      <c r="E27" s="336"/>
      <c r="F27" s="336"/>
      <c r="G27" s="336"/>
      <c r="H27" s="336"/>
      <c r="I27" s="336"/>
      <c r="J27" s="337"/>
      <c r="K27" s="93"/>
      <c r="L27" s="41"/>
      <c r="M27" s="36" t="s">
        <v>98</v>
      </c>
      <c r="N27" s="37"/>
      <c r="O27" s="37"/>
      <c r="P27" s="38"/>
      <c r="Q27" s="38"/>
      <c r="R27" s="39"/>
      <c r="S27" s="40"/>
      <c r="AH27" s="84"/>
    </row>
    <row r="28" spans="2:36" s="30" customFormat="1" ht="18" customHeight="1" x14ac:dyDescent="0.4">
      <c r="B28" s="284" t="s">
        <v>1</v>
      </c>
      <c r="C28" s="285"/>
      <c r="D28" s="257"/>
      <c r="E28" s="258"/>
      <c r="F28" s="258"/>
      <c r="G28" s="258"/>
      <c r="H28" s="258"/>
      <c r="I28" s="258"/>
      <c r="J28" s="259"/>
      <c r="K28" s="88" t="str">
        <f>IF(D28="","入力要","")</f>
        <v>入力要</v>
      </c>
      <c r="L28" s="41" t="s">
        <v>12</v>
      </c>
      <c r="M28" s="36" t="s">
        <v>86</v>
      </c>
      <c r="N28" s="37"/>
      <c r="O28" s="37"/>
      <c r="P28" s="38"/>
      <c r="Q28" s="38"/>
      <c r="R28" s="39"/>
      <c r="S28" s="40"/>
      <c r="AH28" s="84"/>
    </row>
    <row r="29" spans="2:36" s="30" customFormat="1" ht="18" customHeight="1" x14ac:dyDescent="0.4">
      <c r="B29" s="248" t="s">
        <v>15</v>
      </c>
      <c r="C29" s="249"/>
      <c r="D29" s="252"/>
      <c r="E29" s="253"/>
      <c r="F29" s="253"/>
      <c r="G29" s="253"/>
      <c r="H29" s="253"/>
      <c r="I29" s="253"/>
      <c r="J29" s="254"/>
      <c r="K29" s="88" t="str">
        <f>IF(D29="","入力要","")</f>
        <v>入力要</v>
      </c>
      <c r="L29" s="41" t="s">
        <v>87</v>
      </c>
      <c r="M29" s="36" t="s">
        <v>82</v>
      </c>
      <c r="N29" s="37"/>
      <c r="O29" s="37"/>
      <c r="P29" s="38"/>
      <c r="Q29" s="38"/>
      <c r="R29" s="39"/>
      <c r="S29" s="40"/>
      <c r="AH29" s="84"/>
    </row>
    <row r="30" spans="2:36" s="30" customFormat="1" ht="18" customHeight="1" x14ac:dyDescent="0.4">
      <c r="B30" s="248" t="s">
        <v>202</v>
      </c>
      <c r="C30" s="55" t="s">
        <v>259</v>
      </c>
      <c r="D30" s="59"/>
      <c r="E30" s="243" t="s">
        <v>259</v>
      </c>
      <c r="F30" s="243"/>
      <c r="G30" s="243"/>
      <c r="H30" s="243"/>
      <c r="I30" s="243"/>
      <c r="J30" s="243"/>
      <c r="K30" s="230" t="str">
        <f>IF(SUM($AJ$30:$AJ$33)=0,"入力要","")</f>
        <v>入力要</v>
      </c>
      <c r="L30" s="223" t="str">
        <f>IF(SUM($AJ$30:$AJ$33)=0,"〇","")</f>
        <v>〇</v>
      </c>
      <c r="M30" s="36" t="s">
        <v>264</v>
      </c>
      <c r="N30" s="37"/>
      <c r="O30" s="37"/>
      <c r="P30" s="38"/>
      <c r="Q30" s="38"/>
      <c r="R30" s="39"/>
      <c r="S30" s="40"/>
      <c r="AH30" s="81" t="b">
        <v>0</v>
      </c>
      <c r="AJ30" s="30">
        <f>IF(AH30=TRUE,1,0)</f>
        <v>0</v>
      </c>
    </row>
    <row r="31" spans="2:36" s="30" customFormat="1" ht="18" customHeight="1" x14ac:dyDescent="0.4">
      <c r="B31" s="250"/>
      <c r="C31" s="55" t="s">
        <v>203</v>
      </c>
      <c r="D31" s="60"/>
      <c r="E31" s="255" t="s">
        <v>237</v>
      </c>
      <c r="F31" s="255"/>
      <c r="G31" s="255"/>
      <c r="H31" s="255"/>
      <c r="I31" s="255"/>
      <c r="J31" s="255"/>
      <c r="K31" s="230" t="str">
        <f>IF(SUM($AJ$30:$AJ$33)=0,"入力要","")</f>
        <v>入力要</v>
      </c>
      <c r="L31" s="223" t="str">
        <f>IF(SUM($AJ$30:$AJ$33)=0,"〇","")</f>
        <v>〇</v>
      </c>
      <c r="M31" s="36" t="s">
        <v>262</v>
      </c>
      <c r="N31" s="37"/>
      <c r="O31" s="37"/>
      <c r="P31" s="38"/>
      <c r="Q31" s="38"/>
      <c r="R31" s="39"/>
      <c r="S31" s="40"/>
      <c r="AH31" s="81" t="b">
        <v>0</v>
      </c>
      <c r="AI31" s="102" t="str">
        <f>IF(AH31=TRUE,E31,"")</f>
        <v/>
      </c>
      <c r="AJ31" s="30">
        <f t="shared" ref="AJ31:AJ33" si="0">IF(AH31=TRUE,1,0)</f>
        <v>0</v>
      </c>
    </row>
    <row r="32" spans="2:36" s="30" customFormat="1" ht="18" customHeight="1" x14ac:dyDescent="0.4">
      <c r="B32" s="250"/>
      <c r="C32" s="55" t="s">
        <v>88</v>
      </c>
      <c r="D32" s="60"/>
      <c r="E32" s="256" t="s">
        <v>88</v>
      </c>
      <c r="F32" s="256"/>
      <c r="G32" s="256"/>
      <c r="H32" s="256"/>
      <c r="I32" s="256"/>
      <c r="J32" s="256"/>
      <c r="K32" s="230" t="str">
        <f>IF(SUM($AJ$30:$AJ$33)=0,"入力要","")</f>
        <v>入力要</v>
      </c>
      <c r="L32" s="223" t="str">
        <f>IF(SUM($AJ$30:$AJ$33)=0,"〇","")</f>
        <v>〇</v>
      </c>
      <c r="M32" s="36" t="s">
        <v>261</v>
      </c>
      <c r="N32" s="37"/>
      <c r="O32" s="37"/>
      <c r="P32" s="38"/>
      <c r="Q32" s="38"/>
      <c r="R32" s="39"/>
      <c r="S32" s="40"/>
      <c r="AH32" s="81" t="b">
        <v>0</v>
      </c>
      <c r="AI32" s="102" t="str">
        <f>IF(AH32=TRUE,E32,"")</f>
        <v/>
      </c>
      <c r="AJ32" s="30">
        <f t="shared" si="0"/>
        <v>0</v>
      </c>
    </row>
    <row r="33" spans="2:36" s="30" customFormat="1" ht="18" customHeight="1" x14ac:dyDescent="0.4">
      <c r="B33" s="251"/>
      <c r="C33" s="55" t="s">
        <v>204</v>
      </c>
      <c r="D33" s="60"/>
      <c r="E33" s="252"/>
      <c r="F33" s="253"/>
      <c r="G33" s="253"/>
      <c r="H33" s="253"/>
      <c r="I33" s="253"/>
      <c r="J33" s="254"/>
      <c r="K33" s="230" t="str">
        <f>IF(SUM($AJ$30:$AJ$33)=0,"入力要","")</f>
        <v>入力要</v>
      </c>
      <c r="L33" s="223" t="str">
        <f>IF(SUM($AJ$30:$AJ$33)=0,"〇","")</f>
        <v>〇</v>
      </c>
      <c r="M33" s="36" t="s">
        <v>260</v>
      </c>
      <c r="N33" s="37"/>
      <c r="O33" s="37"/>
      <c r="P33" s="38"/>
      <c r="Q33" s="38"/>
      <c r="R33" s="39"/>
      <c r="S33" s="40"/>
      <c r="AH33" s="81" t="b">
        <v>0</v>
      </c>
      <c r="AI33" s="102" t="str">
        <f>IF(AH33=TRUE,E33,"")</f>
        <v/>
      </c>
      <c r="AJ33" s="30">
        <f t="shared" si="0"/>
        <v>0</v>
      </c>
    </row>
    <row r="34" spans="2:36" s="30" customFormat="1" ht="18" customHeight="1" x14ac:dyDescent="0.4">
      <c r="B34" s="244" t="s">
        <v>205</v>
      </c>
      <c r="C34" s="244"/>
      <c r="D34" s="245"/>
      <c r="E34" s="246"/>
      <c r="F34" s="246"/>
      <c r="G34" s="246"/>
      <c r="H34" s="246"/>
      <c r="I34" s="246"/>
      <c r="J34" s="247"/>
      <c r="K34" s="88" t="str">
        <f>IF(D34="","入力要","")</f>
        <v>入力要</v>
      </c>
      <c r="L34" s="166" t="s">
        <v>87</v>
      </c>
      <c r="M34" s="49" t="s">
        <v>82</v>
      </c>
      <c r="N34" s="37"/>
      <c r="O34" s="37"/>
      <c r="P34" s="38"/>
      <c r="Q34" s="38"/>
      <c r="R34" s="39"/>
      <c r="S34" s="40"/>
      <c r="AH34" s="85"/>
    </row>
    <row r="35" spans="2:36" s="30" customFormat="1" ht="18" customHeight="1" x14ac:dyDescent="0.4">
      <c r="B35" s="284" t="s">
        <v>193</v>
      </c>
      <c r="C35" s="285"/>
      <c r="D35" s="1"/>
      <c r="E35" s="33" t="s">
        <v>54</v>
      </c>
      <c r="F35" s="2"/>
      <c r="G35" s="33" t="s">
        <v>53</v>
      </c>
      <c r="H35" s="2"/>
      <c r="I35" s="33" t="s">
        <v>52</v>
      </c>
      <c r="J35" s="34"/>
      <c r="K35" s="90" t="str">
        <f>IF(OR(D35="",F35="",H35=""),"入力要","")</f>
        <v>入力要</v>
      </c>
      <c r="L35" s="41" t="s">
        <v>12</v>
      </c>
      <c r="M35" s="36" t="s">
        <v>280</v>
      </c>
      <c r="N35" s="37"/>
      <c r="O35" s="37"/>
      <c r="P35" s="38"/>
      <c r="Q35" s="38"/>
      <c r="R35" s="39"/>
      <c r="S35" s="40"/>
      <c r="T35" s="20"/>
      <c r="U35" s="20"/>
      <c r="V35" s="20"/>
      <c r="W35" s="20"/>
      <c r="X35" s="20"/>
      <c r="Y35" s="20"/>
      <c r="Z35" s="20"/>
      <c r="AA35" s="20"/>
      <c r="AB35" s="20"/>
      <c r="AC35" s="20"/>
      <c r="AD35" s="20"/>
      <c r="AE35" s="20"/>
      <c r="AF35" s="20"/>
      <c r="AG35" s="20"/>
      <c r="AH35" s="84"/>
    </row>
    <row r="36" spans="2:36" s="30" customFormat="1" ht="18" customHeight="1" x14ac:dyDescent="0.4">
      <c r="B36" s="263" t="s">
        <v>11</v>
      </c>
      <c r="C36" s="61" t="s">
        <v>59</v>
      </c>
      <c r="D36" s="5"/>
      <c r="E36" s="62" t="s">
        <v>54</v>
      </c>
      <c r="F36" s="6"/>
      <c r="G36" s="62" t="s">
        <v>53</v>
      </c>
      <c r="H36" s="6"/>
      <c r="I36" s="62" t="s">
        <v>52</v>
      </c>
      <c r="J36" s="63"/>
      <c r="K36" s="97"/>
      <c r="L36" s="324"/>
      <c r="M36" s="295" t="s">
        <v>101</v>
      </c>
      <c r="N36" s="296"/>
      <c r="O36" s="296"/>
      <c r="P36" s="296"/>
      <c r="Q36" s="296"/>
      <c r="R36" s="297"/>
      <c r="S36" s="40"/>
      <c r="AH36" s="84"/>
    </row>
    <row r="37" spans="2:36" s="30" customFormat="1" ht="18" customHeight="1" x14ac:dyDescent="0.4">
      <c r="B37" s="264"/>
      <c r="C37" s="56" t="s">
        <v>60</v>
      </c>
      <c r="D37" s="7"/>
      <c r="E37" s="64" t="s">
        <v>54</v>
      </c>
      <c r="F37" s="8"/>
      <c r="G37" s="64" t="s">
        <v>53</v>
      </c>
      <c r="H37" s="8"/>
      <c r="I37" s="64" t="s">
        <v>52</v>
      </c>
      <c r="J37" s="65"/>
      <c r="K37" s="98"/>
      <c r="L37" s="324"/>
      <c r="M37" s="298"/>
      <c r="N37" s="299"/>
      <c r="O37" s="299"/>
      <c r="P37" s="299"/>
      <c r="Q37" s="299"/>
      <c r="R37" s="300"/>
      <c r="S37" s="40"/>
      <c r="AH37" s="84"/>
    </row>
    <row r="38" spans="2:36" s="30" customFormat="1" ht="18" customHeight="1" x14ac:dyDescent="0.4">
      <c r="B38" s="244" t="s">
        <v>61</v>
      </c>
      <c r="C38" s="66" t="s">
        <v>62</v>
      </c>
      <c r="D38" s="265"/>
      <c r="E38" s="266"/>
      <c r="F38" s="266"/>
      <c r="G38" s="266"/>
      <c r="H38" s="266"/>
      <c r="I38" s="266"/>
      <c r="J38" s="267"/>
      <c r="K38" s="99"/>
      <c r="L38" s="41"/>
      <c r="M38" s="67" t="s">
        <v>89</v>
      </c>
      <c r="N38" s="37"/>
      <c r="O38" s="37"/>
      <c r="P38" s="38"/>
      <c r="Q38" s="38"/>
      <c r="R38" s="39"/>
      <c r="S38" s="40"/>
      <c r="AH38" s="84"/>
    </row>
    <row r="39" spans="2:36" s="30" customFormat="1" ht="18" customHeight="1" x14ac:dyDescent="0.4">
      <c r="B39" s="244"/>
      <c r="C39" s="55" t="s">
        <v>63</v>
      </c>
      <c r="D39" s="265"/>
      <c r="E39" s="266"/>
      <c r="F39" s="266"/>
      <c r="G39" s="266"/>
      <c r="H39" s="266"/>
      <c r="I39" s="266"/>
      <c r="J39" s="267"/>
      <c r="K39" s="100"/>
      <c r="L39" s="41"/>
      <c r="M39" s="67" t="s">
        <v>89</v>
      </c>
      <c r="N39" s="37"/>
      <c r="O39" s="37"/>
      <c r="P39" s="38"/>
      <c r="Q39" s="38"/>
      <c r="R39" s="39"/>
      <c r="S39" s="40"/>
      <c r="AH39" s="85"/>
    </row>
    <row r="40" spans="2:36" s="30" customFormat="1" ht="18" customHeight="1" x14ac:dyDescent="0.4">
      <c r="B40" s="244"/>
      <c r="C40" s="66" t="s">
        <v>64</v>
      </c>
      <c r="D40" s="286"/>
      <c r="E40" s="287"/>
      <c r="F40" s="287"/>
      <c r="G40" s="287"/>
      <c r="H40" s="287"/>
      <c r="I40" s="287"/>
      <c r="J40" s="288"/>
      <c r="K40" s="96"/>
      <c r="L40" s="41"/>
      <c r="M40" s="67" t="s">
        <v>90</v>
      </c>
      <c r="N40" s="37"/>
      <c r="O40" s="37"/>
      <c r="P40" s="38"/>
      <c r="Q40" s="38"/>
      <c r="R40" s="39"/>
      <c r="S40" s="40"/>
      <c r="AH40" s="85"/>
    </row>
    <row r="41" spans="2:36" s="30" customFormat="1" ht="18" customHeight="1" x14ac:dyDescent="0.4">
      <c r="B41" s="244" t="s">
        <v>10</v>
      </c>
      <c r="C41" s="244"/>
      <c r="D41" s="257"/>
      <c r="E41" s="258"/>
      <c r="F41" s="258"/>
      <c r="G41" s="258"/>
      <c r="H41" s="258"/>
      <c r="I41" s="258"/>
      <c r="J41" s="259"/>
      <c r="K41" s="88" t="str">
        <f>IF(D41="","入力要","")</f>
        <v>入力要</v>
      </c>
      <c r="L41" s="41" t="s">
        <v>12</v>
      </c>
      <c r="M41" s="36" t="s">
        <v>91</v>
      </c>
      <c r="N41" s="37"/>
      <c r="O41" s="37"/>
      <c r="P41" s="38"/>
      <c r="Q41" s="38"/>
      <c r="R41" s="39"/>
      <c r="S41" s="40"/>
      <c r="T41" s="20"/>
      <c r="U41" s="20"/>
      <c r="V41" s="20"/>
      <c r="W41" s="20"/>
      <c r="X41" s="20"/>
      <c r="Y41" s="20"/>
      <c r="Z41" s="20"/>
      <c r="AA41" s="20"/>
      <c r="AB41" s="20"/>
      <c r="AC41" s="20"/>
      <c r="AD41" s="20"/>
      <c r="AE41" s="20"/>
      <c r="AF41" s="20"/>
      <c r="AG41" s="20"/>
      <c r="AH41" s="84"/>
    </row>
    <row r="42" spans="2:36" s="30" customFormat="1" ht="18" customHeight="1" x14ac:dyDescent="0.4">
      <c r="B42" s="260" t="s">
        <v>68</v>
      </c>
      <c r="C42" s="66" t="s">
        <v>69</v>
      </c>
      <c r="D42" s="257"/>
      <c r="E42" s="258"/>
      <c r="F42" s="258"/>
      <c r="G42" s="258"/>
      <c r="H42" s="258"/>
      <c r="I42" s="258"/>
      <c r="J42" s="259"/>
      <c r="K42" s="88" t="str">
        <f>IF(D42="","入力要","")</f>
        <v>入力要</v>
      </c>
      <c r="L42" s="41" t="s">
        <v>12</v>
      </c>
      <c r="M42" s="36" t="s">
        <v>91</v>
      </c>
      <c r="N42" s="37"/>
      <c r="O42" s="37"/>
      <c r="P42" s="38"/>
      <c r="Q42" s="38"/>
      <c r="R42" s="39"/>
      <c r="S42" s="40"/>
      <c r="AH42" s="84"/>
    </row>
    <row r="43" spans="2:36" s="30" customFormat="1" ht="18" customHeight="1" x14ac:dyDescent="0.4">
      <c r="B43" s="261"/>
      <c r="C43" s="66" t="s">
        <v>13</v>
      </c>
      <c r="D43" s="3"/>
      <c r="E43" s="68" t="s">
        <v>24</v>
      </c>
      <c r="F43" s="4"/>
      <c r="G43" s="69"/>
      <c r="H43" s="69"/>
      <c r="I43" s="69"/>
      <c r="J43" s="70"/>
      <c r="K43" s="234" t="str">
        <f>IF(AND(D43="",L43="〇"),"入力要","")</f>
        <v/>
      </c>
      <c r="L43" s="231" t="str">
        <f>IF(D42="その他住所","〇","")</f>
        <v/>
      </c>
      <c r="M43" s="295" t="s">
        <v>111</v>
      </c>
      <c r="N43" s="296"/>
      <c r="O43" s="296"/>
      <c r="P43" s="296"/>
      <c r="Q43" s="296"/>
      <c r="R43" s="297"/>
      <c r="S43" s="40"/>
      <c r="AH43" s="84"/>
    </row>
    <row r="44" spans="2:36" s="30" customFormat="1" ht="18" customHeight="1" x14ac:dyDescent="0.4">
      <c r="B44" s="261"/>
      <c r="C44" s="55" t="s">
        <v>14</v>
      </c>
      <c r="D44" s="252"/>
      <c r="E44" s="253"/>
      <c r="F44" s="253"/>
      <c r="G44" s="253"/>
      <c r="H44" s="253"/>
      <c r="I44" s="253"/>
      <c r="J44" s="254"/>
      <c r="K44" s="235" t="str">
        <f>IF(AND(D44="",L44="〇"),"入力要","")</f>
        <v/>
      </c>
      <c r="L44" s="233" t="str">
        <f>IF(D42="その他住所","〇","")</f>
        <v/>
      </c>
      <c r="M44" s="325"/>
      <c r="N44" s="326"/>
      <c r="O44" s="326"/>
      <c r="P44" s="326"/>
      <c r="Q44" s="326"/>
      <c r="R44" s="327"/>
      <c r="S44" s="40"/>
      <c r="AH44" s="84"/>
    </row>
    <row r="45" spans="2:36" s="30" customFormat="1" ht="18" customHeight="1" x14ac:dyDescent="0.4">
      <c r="B45" s="262"/>
      <c r="C45" s="66" t="s">
        <v>47</v>
      </c>
      <c r="D45" s="3"/>
      <c r="E45" s="42" t="s">
        <v>50</v>
      </c>
      <c r="F45" s="4"/>
      <c r="G45" s="42" t="s">
        <v>51</v>
      </c>
      <c r="H45" s="4"/>
      <c r="I45" s="42"/>
      <c r="J45" s="43"/>
      <c r="K45" s="90"/>
      <c r="L45" s="232"/>
      <c r="M45" s="298"/>
      <c r="N45" s="299"/>
      <c r="O45" s="299"/>
      <c r="P45" s="299"/>
      <c r="Q45" s="299"/>
      <c r="R45" s="300"/>
      <c r="S45" s="40"/>
      <c r="AH45" s="84"/>
    </row>
    <row r="46" spans="2:36" s="30" customFormat="1" ht="18" customHeight="1" x14ac:dyDescent="0.4">
      <c r="B46" s="260" t="s">
        <v>70</v>
      </c>
      <c r="C46" s="66" t="s">
        <v>71</v>
      </c>
      <c r="D46" s="252"/>
      <c r="E46" s="253"/>
      <c r="F46" s="253"/>
      <c r="G46" s="253"/>
      <c r="H46" s="253"/>
      <c r="I46" s="253"/>
      <c r="J46" s="254"/>
      <c r="K46" s="88" t="str">
        <f>IF(D46="","入力要","")</f>
        <v>入力要</v>
      </c>
      <c r="L46" s="41" t="s">
        <v>12</v>
      </c>
      <c r="M46" s="36" t="s">
        <v>92</v>
      </c>
      <c r="N46" s="37"/>
      <c r="O46" s="37"/>
      <c r="P46" s="38"/>
      <c r="Q46" s="38"/>
      <c r="R46" s="39"/>
      <c r="S46" s="40"/>
      <c r="AH46" s="84"/>
    </row>
    <row r="47" spans="2:36" s="30" customFormat="1" ht="18" customHeight="1" x14ac:dyDescent="0.4">
      <c r="B47" s="261"/>
      <c r="C47" s="66" t="s">
        <v>72</v>
      </c>
      <c r="D47" s="257"/>
      <c r="E47" s="258"/>
      <c r="F47" s="258"/>
      <c r="G47" s="258"/>
      <c r="H47" s="258"/>
      <c r="I47" s="258"/>
      <c r="J47" s="259"/>
      <c r="K47" s="88" t="str">
        <f>IF(D47="","入力要","")</f>
        <v>入力要</v>
      </c>
      <c r="L47" s="41" t="s">
        <v>12</v>
      </c>
      <c r="M47" s="36" t="s">
        <v>92</v>
      </c>
      <c r="N47" s="37"/>
      <c r="O47" s="37"/>
      <c r="P47" s="38"/>
      <c r="Q47" s="38"/>
      <c r="R47" s="39"/>
      <c r="S47" s="40"/>
      <c r="AH47" s="84"/>
    </row>
    <row r="48" spans="2:36" s="30" customFormat="1" ht="18" customHeight="1" x14ac:dyDescent="0.4">
      <c r="B48" s="261"/>
      <c r="C48" s="55" t="s">
        <v>47</v>
      </c>
      <c r="D48" s="3"/>
      <c r="E48" s="42" t="s">
        <v>50</v>
      </c>
      <c r="F48" s="4"/>
      <c r="G48" s="42" t="s">
        <v>51</v>
      </c>
      <c r="H48" s="4"/>
      <c r="I48" s="42"/>
      <c r="J48" s="43"/>
      <c r="K48" s="90" t="str">
        <f>IF(OR(D48="",F48="",H48=""),"入力要","")</f>
        <v>入力要</v>
      </c>
      <c r="L48" s="41" t="s">
        <v>12</v>
      </c>
      <c r="M48" s="36" t="s">
        <v>92</v>
      </c>
      <c r="N48" s="37"/>
      <c r="O48" s="37"/>
      <c r="P48" s="38"/>
      <c r="Q48" s="38"/>
      <c r="R48" s="39"/>
      <c r="S48" s="40"/>
      <c r="AH48" s="84"/>
    </row>
    <row r="49" spans="1:35" s="30" customFormat="1" ht="18" customHeight="1" x14ac:dyDescent="0.4">
      <c r="B49" s="262"/>
      <c r="C49" s="66" t="s">
        <v>48</v>
      </c>
      <c r="D49" s="268"/>
      <c r="E49" s="268"/>
      <c r="F49" s="268"/>
      <c r="G49" s="268"/>
      <c r="H49" s="268"/>
      <c r="I49" s="268"/>
      <c r="J49" s="268"/>
      <c r="K49" s="88" t="str">
        <f>IF(D49="","入力要","")</f>
        <v>入力要</v>
      </c>
      <c r="L49" s="41" t="s">
        <v>12</v>
      </c>
      <c r="M49" s="36" t="s">
        <v>92</v>
      </c>
      <c r="N49" s="37"/>
      <c r="O49" s="37"/>
      <c r="P49" s="38"/>
      <c r="Q49" s="38"/>
      <c r="R49" s="39"/>
      <c r="S49" s="40"/>
      <c r="AH49" s="84"/>
    </row>
    <row r="50" spans="1:35" s="30" customFormat="1" ht="18" customHeight="1" x14ac:dyDescent="0.4">
      <c r="B50" s="263" t="s">
        <v>74</v>
      </c>
      <c r="C50" s="302"/>
      <c r="D50" s="71"/>
      <c r="E50" s="243" t="s">
        <v>75</v>
      </c>
      <c r="F50" s="243"/>
      <c r="G50" s="243"/>
      <c r="H50" s="243"/>
      <c r="I50" s="243"/>
      <c r="J50" s="243"/>
      <c r="K50" s="94"/>
      <c r="L50" s="41"/>
      <c r="M50" s="36" t="s">
        <v>81</v>
      </c>
      <c r="N50" s="37"/>
      <c r="O50" s="37"/>
      <c r="P50" s="38"/>
      <c r="Q50" s="38"/>
      <c r="R50" s="39"/>
      <c r="S50" s="40"/>
      <c r="AH50" s="81" t="b">
        <v>0</v>
      </c>
    </row>
    <row r="51" spans="1:35" s="30" customFormat="1" ht="18" customHeight="1" x14ac:dyDescent="0.4">
      <c r="B51" s="303"/>
      <c r="C51" s="304"/>
      <c r="D51" s="72"/>
      <c r="E51" s="255"/>
      <c r="F51" s="255"/>
      <c r="G51" s="255"/>
      <c r="H51" s="255"/>
      <c r="I51" s="255"/>
      <c r="J51" s="255"/>
      <c r="K51" s="95"/>
      <c r="L51" s="41"/>
      <c r="M51" s="36" t="s">
        <v>94</v>
      </c>
      <c r="N51" s="37"/>
      <c r="O51" s="37"/>
      <c r="P51" s="38"/>
      <c r="Q51" s="38"/>
      <c r="R51" s="39"/>
      <c r="S51" s="40"/>
      <c r="AH51" s="81" t="b">
        <v>0</v>
      </c>
      <c r="AI51" s="102" t="str">
        <f>IF(AH51=TRUE,E51,"")</f>
        <v/>
      </c>
    </row>
    <row r="52" spans="1:35" s="30" customFormat="1" ht="18" customHeight="1" x14ac:dyDescent="0.4">
      <c r="B52" s="264"/>
      <c r="C52" s="305"/>
      <c r="D52" s="72"/>
      <c r="E52" s="255"/>
      <c r="F52" s="255"/>
      <c r="G52" s="255"/>
      <c r="H52" s="255"/>
      <c r="I52" s="255"/>
      <c r="J52" s="255"/>
      <c r="K52" s="95"/>
      <c r="L52" s="41"/>
      <c r="M52" s="36" t="s">
        <v>94</v>
      </c>
      <c r="N52" s="37"/>
      <c r="O52" s="37"/>
      <c r="P52" s="38"/>
      <c r="Q52" s="38"/>
      <c r="R52" s="39"/>
      <c r="S52" s="40"/>
      <c r="AH52" s="81" t="b">
        <v>0</v>
      </c>
      <c r="AI52" s="102" t="str">
        <f>IF(AH52=TRUE,E52,"")</f>
        <v/>
      </c>
    </row>
    <row r="53" spans="1:35" x14ac:dyDescent="0.4">
      <c r="O53" s="12"/>
      <c r="P53" s="13"/>
    </row>
    <row r="54" spans="1:35" ht="31.5" customHeight="1" x14ac:dyDescent="0.4">
      <c r="D54" s="269" t="str">
        <f>IF(OR(K13="入力要",K14="入力要",K15="入力要",K16="入力要",K17="入力要",K18="入力要",K19="入力要",K21="入力要",K22="入力要",K23="入力要",K28="入力要",K29="入力要",K34="入力要",K35="入力要",K30="入力要",K31="入力要",K32="入力要",K33="入力要",K41="入力要",K42="入力要",K43="入力要",K44="入力要",K48="入力要",K46="入力要",K47="入力要",K49="入力要"),"未入力の項目があります。確認してください。","")</f>
        <v>未入力の項目があります。確認してください。</v>
      </c>
      <c r="E54" s="269"/>
      <c r="F54" s="269"/>
      <c r="G54" s="269"/>
      <c r="H54" s="269"/>
      <c r="I54" s="269"/>
      <c r="J54" s="269"/>
      <c r="K54" s="86"/>
      <c r="L54" s="86"/>
      <c r="O54" s="12"/>
      <c r="P54" s="13"/>
    </row>
    <row r="55" spans="1:35" ht="20.100000000000001" customHeight="1" x14ac:dyDescent="0.4">
      <c r="D55" s="87"/>
      <c r="E55" s="87"/>
      <c r="F55" s="87"/>
      <c r="G55" s="87"/>
      <c r="H55" s="87"/>
      <c r="I55" s="87"/>
      <c r="J55" s="87"/>
      <c r="K55" s="86"/>
      <c r="L55" s="86"/>
      <c r="O55" s="12"/>
      <c r="P55" s="13"/>
    </row>
    <row r="56" spans="1:35" ht="20.100000000000001" customHeight="1" thickBot="1" x14ac:dyDescent="0.45">
      <c r="A56" s="73"/>
      <c r="B56" s="73"/>
      <c r="C56" s="73"/>
      <c r="D56" s="73"/>
      <c r="E56" s="73"/>
      <c r="F56" s="73"/>
      <c r="G56" s="73"/>
      <c r="H56" s="73"/>
      <c r="I56" s="73"/>
      <c r="J56" s="73"/>
      <c r="K56" s="74"/>
      <c r="L56" s="74"/>
      <c r="M56" s="74"/>
      <c r="N56" s="74"/>
      <c r="O56" s="74"/>
      <c r="P56" s="74"/>
      <c r="Q56" s="73"/>
      <c r="R56" s="73"/>
      <c r="S56" s="73"/>
      <c r="T56" s="14"/>
    </row>
    <row r="57" spans="1:35" s="75" customFormat="1" ht="32.25" customHeight="1" x14ac:dyDescent="0.4">
      <c r="B57" s="21" t="s">
        <v>104</v>
      </c>
      <c r="C57" s="20"/>
      <c r="D57" s="152"/>
      <c r="E57" s="152"/>
      <c r="F57" s="152"/>
      <c r="G57" s="152"/>
      <c r="H57" s="152"/>
      <c r="I57" s="152"/>
      <c r="J57" s="152"/>
      <c r="K57" s="27"/>
      <c r="L57" s="27"/>
      <c r="M57" s="27"/>
      <c r="N57" s="27"/>
      <c r="O57" s="27"/>
      <c r="P57" s="76"/>
      <c r="Q57" s="76"/>
      <c r="R57" s="76"/>
      <c r="AH57" s="83"/>
    </row>
    <row r="58" spans="1:35" s="75" customFormat="1" ht="15" customHeight="1" x14ac:dyDescent="0.4">
      <c r="B58" s="153" t="s">
        <v>195</v>
      </c>
      <c r="C58" s="163"/>
      <c r="D58" s="152"/>
      <c r="E58" s="152"/>
      <c r="F58" s="152"/>
      <c r="G58" s="152"/>
      <c r="H58" s="152"/>
      <c r="I58" s="152"/>
      <c r="J58" s="152"/>
      <c r="K58" s="27"/>
      <c r="L58" s="27"/>
      <c r="M58" s="27"/>
      <c r="N58" s="27"/>
      <c r="O58" s="27"/>
      <c r="P58" s="76"/>
      <c r="Q58" s="76"/>
      <c r="R58" s="76"/>
      <c r="AH58" s="83"/>
    </row>
    <row r="59" spans="1:35" s="75" customFormat="1" ht="12" customHeight="1" x14ac:dyDescent="0.4">
      <c r="B59" s="21"/>
      <c r="C59" s="20"/>
      <c r="D59" s="25"/>
      <c r="E59" s="25"/>
      <c r="F59" s="25"/>
      <c r="G59" s="25"/>
      <c r="H59" s="25"/>
      <c r="I59" s="25"/>
      <c r="J59" s="25"/>
      <c r="K59" s="27"/>
      <c r="L59" s="27"/>
      <c r="M59" s="27"/>
      <c r="N59" s="27"/>
      <c r="O59" s="27"/>
      <c r="P59" s="76"/>
      <c r="Q59" s="76"/>
      <c r="R59" s="76"/>
      <c r="AH59" s="83"/>
    </row>
    <row r="60" spans="1:35" s="77" customFormat="1" x14ac:dyDescent="0.4">
      <c r="B60" s="301" t="s">
        <v>103</v>
      </c>
      <c r="C60" s="301"/>
      <c r="D60" s="154"/>
      <c r="E60" s="62" t="s">
        <v>0</v>
      </c>
      <c r="F60" s="155"/>
      <c r="G60" s="62" t="s">
        <v>53</v>
      </c>
      <c r="H60" s="155"/>
      <c r="I60" s="156" t="s">
        <v>52</v>
      </c>
      <c r="J60" s="157" t="s">
        <v>106</v>
      </c>
      <c r="K60" s="158"/>
      <c r="L60" s="158"/>
      <c r="M60" s="158"/>
      <c r="N60" s="158"/>
      <c r="O60" s="158"/>
      <c r="AH60" s="101" t="str">
        <f>IF(OR(D60="",F60="",H60=""),"✕","○")</f>
        <v>✕</v>
      </c>
    </row>
    <row r="61" spans="1:35" s="77" customFormat="1" x14ac:dyDescent="0.4">
      <c r="B61" s="301" t="s">
        <v>196</v>
      </c>
      <c r="C61" s="301"/>
      <c r="D61" s="312"/>
      <c r="E61" s="313"/>
      <c r="F61" s="313"/>
      <c r="G61" s="313"/>
      <c r="H61" s="313"/>
      <c r="I61" s="314"/>
      <c r="J61" s="159" t="s">
        <v>197</v>
      </c>
      <c r="K61" s="160"/>
      <c r="L61" s="160"/>
      <c r="M61" s="160"/>
      <c r="N61" s="160"/>
      <c r="O61" s="160"/>
      <c r="P61" s="169"/>
      <c r="AH61" s="84"/>
    </row>
    <row r="62" spans="1:35" s="77" customFormat="1" ht="14.25" customHeight="1" x14ac:dyDescent="0.4">
      <c r="B62" s="310" t="s">
        <v>271</v>
      </c>
      <c r="C62" s="311"/>
      <c r="D62" s="306"/>
      <c r="E62" s="307"/>
      <c r="F62" s="307"/>
      <c r="G62" s="307"/>
      <c r="H62" s="307"/>
      <c r="I62" s="308"/>
      <c r="J62" s="159" t="s">
        <v>274</v>
      </c>
      <c r="K62" s="236"/>
      <c r="L62" s="236"/>
      <c r="M62" s="236"/>
      <c r="N62" s="236"/>
      <c r="O62" s="236"/>
      <c r="P62" s="236"/>
      <c r="Q62" s="78"/>
      <c r="R62" s="78"/>
      <c r="AH62" s="84"/>
    </row>
    <row r="63" spans="1:35" s="77" customFormat="1" ht="21.75" customHeight="1" x14ac:dyDescent="0.4">
      <c r="B63" s="30"/>
      <c r="C63" s="30"/>
      <c r="D63" s="30"/>
      <c r="E63" s="30"/>
      <c r="F63" s="30"/>
      <c r="G63" s="30"/>
      <c r="H63" s="30"/>
      <c r="I63" s="30"/>
      <c r="J63" s="30"/>
      <c r="K63" s="31"/>
      <c r="L63" s="31"/>
      <c r="M63" s="31"/>
      <c r="N63" s="31"/>
      <c r="O63" s="31"/>
      <c r="P63" s="79"/>
      <c r="AH63" s="84"/>
    </row>
    <row r="64" spans="1:35" ht="28.5" customHeight="1" x14ac:dyDescent="0.4">
      <c r="B64" s="289" t="s">
        <v>115</v>
      </c>
      <c r="C64" s="290"/>
      <c r="D64" s="291"/>
      <c r="E64" s="292"/>
      <c r="F64" s="293" t="s">
        <v>116</v>
      </c>
      <c r="G64" s="294"/>
      <c r="H64" s="294"/>
      <c r="I64" s="294"/>
      <c r="J64" s="294"/>
      <c r="K64" s="294"/>
      <c r="L64" s="294"/>
      <c r="M64" s="294"/>
      <c r="N64" s="294"/>
      <c r="O64" s="294"/>
      <c r="P64" s="13"/>
    </row>
    <row r="65" spans="15:16" x14ac:dyDescent="0.4">
      <c r="O65" s="12"/>
      <c r="P65" s="13"/>
    </row>
    <row r="66" spans="15:16" x14ac:dyDescent="0.4">
      <c r="O66" s="12"/>
      <c r="P66" s="13"/>
    </row>
    <row r="67" spans="15:16" x14ac:dyDescent="0.4">
      <c r="O67" s="12"/>
      <c r="P67" s="13"/>
    </row>
    <row r="68" spans="15:16" x14ac:dyDescent="0.4">
      <c r="O68" s="12"/>
      <c r="P68" s="13"/>
    </row>
    <row r="69" spans="15:16" x14ac:dyDescent="0.4">
      <c r="O69" s="12"/>
      <c r="P69" s="13"/>
    </row>
    <row r="70" spans="15:16" x14ac:dyDescent="0.4">
      <c r="O70" s="12"/>
      <c r="P70" s="13"/>
    </row>
    <row r="71" spans="15:16" x14ac:dyDescent="0.4">
      <c r="O71" s="12"/>
      <c r="P71" s="13"/>
    </row>
    <row r="72" spans="15:16" x14ac:dyDescent="0.4">
      <c r="O72" s="12"/>
      <c r="P72" s="13"/>
    </row>
    <row r="73" spans="15:16" x14ac:dyDescent="0.4">
      <c r="O73" s="12"/>
      <c r="P73" s="13"/>
    </row>
    <row r="74" spans="15:16" x14ac:dyDescent="0.4">
      <c r="O74" s="12"/>
      <c r="P74" s="13"/>
    </row>
    <row r="75" spans="15:16" x14ac:dyDescent="0.4">
      <c r="O75" s="12"/>
      <c r="P75" s="13"/>
    </row>
    <row r="76" spans="15:16" x14ac:dyDescent="0.4">
      <c r="O76" s="12"/>
      <c r="P76" s="13"/>
    </row>
    <row r="77" spans="15:16" x14ac:dyDescent="0.4">
      <c r="O77" s="12"/>
      <c r="P77" s="13"/>
    </row>
    <row r="78" spans="15:16" x14ac:dyDescent="0.4">
      <c r="O78" s="12"/>
      <c r="P78" s="13"/>
    </row>
    <row r="79" spans="15:16" x14ac:dyDescent="0.4">
      <c r="O79" s="12"/>
      <c r="P79" s="13"/>
    </row>
    <row r="80" spans="15:16" x14ac:dyDescent="0.4">
      <c r="O80" s="12"/>
      <c r="P80" s="13"/>
    </row>
    <row r="81" spans="15:16" x14ac:dyDescent="0.4">
      <c r="O81" s="12"/>
      <c r="P81" s="13"/>
    </row>
    <row r="82" spans="15:16" x14ac:dyDescent="0.4">
      <c r="O82" s="12"/>
      <c r="P82" s="13"/>
    </row>
    <row r="83" spans="15:16" x14ac:dyDescent="0.4">
      <c r="O83" s="12"/>
      <c r="P83" s="13"/>
    </row>
    <row r="84" spans="15:16" x14ac:dyDescent="0.4">
      <c r="O84" s="12"/>
      <c r="P84" s="13"/>
    </row>
    <row r="85" spans="15:16" x14ac:dyDescent="0.4">
      <c r="O85" s="12"/>
      <c r="P85" s="13"/>
    </row>
    <row r="86" spans="15:16" x14ac:dyDescent="0.4">
      <c r="O86" s="12"/>
      <c r="P86" s="13"/>
    </row>
  </sheetData>
  <sheetProtection algorithmName="SHA-512" hashValue="DOrMIVb4knNCuzX4icVhB7iyPAGqeCgPbqk2AaiDvvi1fTQSZLwdF3xQRjMY6BKQ8E7J9Xwls/2qyC/NwDa+BQ==" saltValue="VSY7kUvZUG9JojtXPZo+9Q==" spinCount="100000" sheet="1" objects="1" scenarios="1"/>
  <mergeCells count="69">
    <mergeCell ref="AH1:AH2"/>
    <mergeCell ref="B62:C62"/>
    <mergeCell ref="D61:I61"/>
    <mergeCell ref="L3:N4"/>
    <mergeCell ref="M12:R12"/>
    <mergeCell ref="K12:L12"/>
    <mergeCell ref="L36:L37"/>
    <mergeCell ref="M43:R45"/>
    <mergeCell ref="D25:J25"/>
    <mergeCell ref="B25:B26"/>
    <mergeCell ref="B16:C16"/>
    <mergeCell ref="B3:K3"/>
    <mergeCell ref="B4:K4"/>
    <mergeCell ref="B13:C13"/>
    <mergeCell ref="D27:J27"/>
    <mergeCell ref="D26:J26"/>
    <mergeCell ref="B64:C64"/>
    <mergeCell ref="D64:E64"/>
    <mergeCell ref="F64:O64"/>
    <mergeCell ref="B35:C35"/>
    <mergeCell ref="D54:J54"/>
    <mergeCell ref="D41:J41"/>
    <mergeCell ref="M36:R37"/>
    <mergeCell ref="B61:C61"/>
    <mergeCell ref="B60:C60"/>
    <mergeCell ref="E51:J51"/>
    <mergeCell ref="B50:C52"/>
    <mergeCell ref="E52:J52"/>
    <mergeCell ref="D62:I62"/>
    <mergeCell ref="B38:B40"/>
    <mergeCell ref="D44:J44"/>
    <mergeCell ref="B42:B45"/>
    <mergeCell ref="B28:C28"/>
    <mergeCell ref="D28:J28"/>
    <mergeCell ref="D40:J40"/>
    <mergeCell ref="D39:J39"/>
    <mergeCell ref="D29:J29"/>
    <mergeCell ref="D47:J47"/>
    <mergeCell ref="D8:J8"/>
    <mergeCell ref="B22:B24"/>
    <mergeCell ref="B21:C21"/>
    <mergeCell ref="D21:J21"/>
    <mergeCell ref="H10:I10"/>
    <mergeCell ref="D15:J15"/>
    <mergeCell ref="D16:J16"/>
    <mergeCell ref="D17:J17"/>
    <mergeCell ref="D19:J19"/>
    <mergeCell ref="B17:B19"/>
    <mergeCell ref="B14:C14"/>
    <mergeCell ref="B15:C15"/>
    <mergeCell ref="D23:J23"/>
    <mergeCell ref="D14:J14"/>
    <mergeCell ref="B27:C27"/>
    <mergeCell ref="E50:J50"/>
    <mergeCell ref="B34:C34"/>
    <mergeCell ref="B41:C41"/>
    <mergeCell ref="D34:J34"/>
    <mergeCell ref="B29:C29"/>
    <mergeCell ref="B30:B33"/>
    <mergeCell ref="E33:J33"/>
    <mergeCell ref="E30:J30"/>
    <mergeCell ref="E31:J31"/>
    <mergeCell ref="E32:J32"/>
    <mergeCell ref="D46:J46"/>
    <mergeCell ref="D42:J42"/>
    <mergeCell ref="B46:B49"/>
    <mergeCell ref="B36:B37"/>
    <mergeCell ref="D38:J38"/>
    <mergeCell ref="D49:J49"/>
  </mergeCells>
  <phoneticPr fontId="1"/>
  <conditionalFormatting sqref="B12:R29 K30:K33 B34:R52">
    <cfRule type="expression" dxfId="25" priority="13">
      <formula>$AH$3=FALSE</formula>
    </cfRule>
    <cfRule type="expression" dxfId="24" priority="22">
      <formula>$AH$3=FALSE</formula>
    </cfRule>
  </conditionalFormatting>
  <conditionalFormatting sqref="D8">
    <cfRule type="expression" dxfId="23" priority="21">
      <formula>$D$8="未入力の項目があります。確認してください。"</formula>
    </cfRule>
  </conditionalFormatting>
  <conditionalFormatting sqref="K12:L29 K30:K33 K34:L52">
    <cfRule type="expression" dxfId="22" priority="15">
      <formula>$AH$3=TRUE</formula>
    </cfRule>
  </conditionalFormatting>
  <conditionalFormatting sqref="D8">
    <cfRule type="expression" dxfId="21" priority="14">
      <formula>$AH$3=FALSE</formula>
    </cfRule>
  </conditionalFormatting>
  <conditionalFormatting sqref="D54">
    <cfRule type="expression" dxfId="20" priority="10">
      <formula>$D$8="未入力の項目があります。確認してください。"</formula>
    </cfRule>
  </conditionalFormatting>
  <conditionalFormatting sqref="D54">
    <cfRule type="expression" dxfId="19" priority="9">
      <formula>$AH$3=FALSE</formula>
    </cfRule>
  </conditionalFormatting>
  <conditionalFormatting sqref="B60:R61 B63:R64 B62:D62 J62:R62">
    <cfRule type="expression" dxfId="18" priority="7">
      <formula>NOT($C$58="eigyo")</formula>
    </cfRule>
  </conditionalFormatting>
  <conditionalFormatting sqref="B30:J33 M30:R33">
    <cfRule type="expression" dxfId="17" priority="4">
      <formula>$AH$3=FALSE</formula>
    </cfRule>
    <cfRule type="expression" dxfId="16" priority="6">
      <formula>$AH$3=FALSE</formula>
    </cfRule>
  </conditionalFormatting>
  <conditionalFormatting sqref="L30:L33">
    <cfRule type="expression" dxfId="15" priority="1">
      <formula>$AH$3=FALSE</formula>
    </cfRule>
    <cfRule type="expression" dxfId="14" priority="3">
      <formula>$AH$3=FALSE</formula>
    </cfRule>
  </conditionalFormatting>
  <conditionalFormatting sqref="L30:L33">
    <cfRule type="expression" dxfId="13" priority="2">
      <formula>$AH$3=TRUE</formula>
    </cfRule>
  </conditionalFormatting>
  <dataValidations count="16">
    <dataValidation type="textLength" operator="equal" allowBlank="1" showInputMessage="1" showErrorMessage="1" errorTitle="入力桁数エラー" error="お客さま番号は13桁です。" sqref="K26" xr:uid="{00000000-0002-0000-0000-000000000000}">
      <formula1>13</formula1>
    </dataValidation>
    <dataValidation type="textLength" operator="equal" allowBlank="1" showInputMessage="1" showErrorMessage="1" errorTitle="入力桁数エラー" error="契約番号は10桁です。" sqref="K25" xr:uid="{00000000-0002-0000-0000-000001000000}">
      <formula1>10</formula1>
    </dataValidation>
    <dataValidation type="textLength" operator="equal" allowBlank="1" showInputMessage="1" showErrorMessage="1" errorTitle="入力桁数エラー" error="供給地点特定番号は22桁です。" sqref="K27" xr:uid="{00000000-0002-0000-0000-000002000000}">
      <formula1>22</formula1>
    </dataValidation>
    <dataValidation type="list" allowBlank="1" showInputMessage="1" sqref="D21:J21" xr:uid="{00000000-0002-0000-0000-000003000000}">
      <formula1>"新設,増設,一廃,"</formula1>
    </dataValidation>
    <dataValidation type="list" allowBlank="1" showInputMessage="1" showErrorMessage="1" sqref="D41:J41" xr:uid="{00000000-0002-0000-0000-000004000000}">
      <formula1>"口座振替,金融機関への振込,変更なし,"</formula1>
    </dataValidation>
    <dataValidation type="list" allowBlank="1" showInputMessage="1" showErrorMessage="1" sqref="D42:J42" xr:uid="{00000000-0002-0000-0000-000005000000}">
      <formula1>"契約者住所と同じ,需要場所と同じ,変更なし,その他住所"</formula1>
    </dataValidation>
    <dataValidation type="list" allowBlank="1" showInputMessage="1" sqref="E51:J52" xr:uid="{00000000-0002-0000-0000-000006000000}">
      <formula1>"新設時の引渡しに伴う電気料金の分割請求依頼書,支払依頼書,　,"</formula1>
    </dataValidation>
    <dataValidation type="list" allowBlank="1" showInputMessage="1" sqref="D29:J29" xr:uid="{00000000-0002-0000-0000-000007000000}">
      <formula1>"業務用電力,高圧電力Ａ,高圧電力Ｂ,特別高圧電力Ａ,特別高圧電力Ｂ,業務用臨時電力,高圧Ａ臨時電力,高圧Ｂ臨時電力,特別高圧Ａ臨時電力,特別高圧Ｂ臨時電力,　,"</formula1>
    </dataValidation>
    <dataValidation type="list" allowBlank="1" showInputMessage="1" sqref="D34:J34" xr:uid="{00000000-0002-0000-0000-000008000000}">
      <formula1>"6000,20000,60000,　"</formula1>
    </dataValidation>
    <dataValidation type="textLength" operator="equal" allowBlank="1" showInputMessage="1" showErrorMessage="1" errorTitle="入力桁数エラー" error="西暦は４桁で入力してください。" sqref="D60" xr:uid="{00000000-0002-0000-0000-00000A000000}">
      <formula1>4</formula1>
    </dataValidation>
    <dataValidation type="list" allowBlank="1" showInputMessage="1" showErrorMessage="1" errorTitle="入力エラー" error="プルダウンから選択してください。" sqref="D64:E64" xr:uid="{00000000-0002-0000-0000-00000B000000}">
      <formula1>"承諾解除,"</formula1>
    </dataValidation>
    <dataValidation type="list" allowBlank="1" showInputMessage="1" showErrorMessage="1" sqref="D61:I61" xr:uid="{00000000-0002-0000-0000-00000C000000}">
      <formula1>"済"</formula1>
    </dataValidation>
    <dataValidation type="textLength" operator="equal" allowBlank="1" showInputMessage="1" showErrorMessage="1" errorTitle="入力桁数エラー" error="10桁の契約番号を、ハイフンなしで入力してください。" sqref="D25:J25" xr:uid="{00000000-0002-0000-0000-00000D000000}">
      <formula1>10</formula1>
    </dataValidation>
    <dataValidation type="textLength" operator="equal" allowBlank="1" showInputMessage="1" showErrorMessage="1" errorTitle="入力桁数エラー" error="13桁のお客さま番号を、ハイフンなしで入力してください。" sqref="D26:J26" xr:uid="{00000000-0002-0000-0000-00000E000000}">
      <formula1>13</formula1>
    </dataValidation>
    <dataValidation type="textLength" operator="equal" allowBlank="1" showInputMessage="1" showErrorMessage="1" errorTitle="入力桁数エラー" error="22桁の供給地点特定番号を、ハイフンなしで入力してください。" sqref="D27:J27" xr:uid="{00000000-0002-0000-0000-00000F000000}">
      <formula1>22</formula1>
    </dataValidation>
    <dataValidation type="list" allowBlank="1" showInputMessage="1" sqref="E31:J31" xr:uid="{00000000-0002-0000-0000-000010000000}">
      <formula1>"予備線,予備電源,　,"</formula1>
    </dataValidation>
  </dataValidations>
  <hyperlinks>
    <hyperlink ref="B3:K3" r:id="rId1" display="四国電力ホームページ（https://www.yonden.co.jp/business/price/plan/index.html）" xr:uid="{00000000-0004-0000-0000-000000000000}"/>
  </hyperlinks>
  <pageMargins left="0.19685039370078741" right="0" top="0.39370078740157483" bottom="0.39370078740157483" header="0" footer="0"/>
  <pageSetup paperSize="9" scale="67" orientation="portrait" r:id="rId2"/>
  <colBreaks count="1" manualBreakCount="1">
    <brk id="18" max="76" man="1"/>
  </colBreaks>
  <ignoredErrors>
    <ignoredError sqref="K14:K17 K19:K21 K23 K49:K50 K41:K42 K25:K29 K35:K40 K46:K47" unlockedFormula="1"/>
    <ignoredError sqref="K18 K22 K48" formula="1" unlockedFormula="1"/>
  </ignoredErrors>
  <drawing r:id="rId3"/>
  <legacyDrawing r:id="rId4"/>
  <mc:AlternateContent xmlns:mc="http://schemas.openxmlformats.org/markup-compatibility/2006">
    <mc:Choice Requires="x14">
      <controls>
        <mc:AlternateContent xmlns:mc="http://schemas.openxmlformats.org/markup-compatibility/2006">
          <mc:Choice Requires="x14">
            <control shapeId="35842" r:id="rId5" name="Check Box 2">
              <controlPr defaultSize="0" autoFill="0" autoLine="0" autoPict="0">
                <anchor moveWithCells="1">
                  <from>
                    <xdr:col>11</xdr:col>
                    <xdr:colOff>228600</xdr:colOff>
                    <xdr:row>2</xdr:row>
                    <xdr:rowOff>104775</xdr:rowOff>
                  </from>
                  <to>
                    <xdr:col>11</xdr:col>
                    <xdr:colOff>447675</xdr:colOff>
                    <xdr:row>3</xdr:row>
                    <xdr:rowOff>219075</xdr:rowOff>
                  </to>
                </anchor>
              </controlPr>
            </control>
          </mc:Choice>
        </mc:AlternateContent>
        <mc:AlternateContent xmlns:mc="http://schemas.openxmlformats.org/markup-compatibility/2006">
          <mc:Choice Requires="x14">
            <control shapeId="35859" r:id="rId6" name="Check Box 19">
              <controlPr defaultSize="0" autoFill="0" autoLine="0" autoPict="0">
                <anchor moveWithCells="1">
                  <from>
                    <xdr:col>3</xdr:col>
                    <xdr:colOff>190500</xdr:colOff>
                    <xdr:row>48</xdr:row>
                    <xdr:rowOff>219075</xdr:rowOff>
                  </from>
                  <to>
                    <xdr:col>3</xdr:col>
                    <xdr:colOff>495300</xdr:colOff>
                    <xdr:row>50</xdr:row>
                    <xdr:rowOff>9525</xdr:rowOff>
                  </to>
                </anchor>
              </controlPr>
            </control>
          </mc:Choice>
        </mc:AlternateContent>
        <mc:AlternateContent xmlns:mc="http://schemas.openxmlformats.org/markup-compatibility/2006">
          <mc:Choice Requires="x14">
            <control shapeId="35860" r:id="rId7" name="Check Box 20">
              <controlPr defaultSize="0" autoFill="0" autoLine="0" autoPict="0">
                <anchor moveWithCells="1">
                  <from>
                    <xdr:col>3</xdr:col>
                    <xdr:colOff>190500</xdr:colOff>
                    <xdr:row>49</xdr:row>
                    <xdr:rowOff>219075</xdr:rowOff>
                  </from>
                  <to>
                    <xdr:col>3</xdr:col>
                    <xdr:colOff>466725</xdr:colOff>
                    <xdr:row>51</xdr:row>
                    <xdr:rowOff>9525</xdr:rowOff>
                  </to>
                </anchor>
              </controlPr>
            </control>
          </mc:Choice>
        </mc:AlternateContent>
        <mc:AlternateContent xmlns:mc="http://schemas.openxmlformats.org/markup-compatibility/2006">
          <mc:Choice Requires="x14">
            <control shapeId="35861" r:id="rId8" name="Check Box 21">
              <controlPr defaultSize="0" autoFill="0" autoLine="0" autoPict="0">
                <anchor moveWithCells="1">
                  <from>
                    <xdr:col>3</xdr:col>
                    <xdr:colOff>190500</xdr:colOff>
                    <xdr:row>50</xdr:row>
                    <xdr:rowOff>228600</xdr:rowOff>
                  </from>
                  <to>
                    <xdr:col>3</xdr:col>
                    <xdr:colOff>428625</xdr:colOff>
                    <xdr:row>51</xdr:row>
                    <xdr:rowOff>219075</xdr:rowOff>
                  </to>
                </anchor>
              </controlPr>
            </control>
          </mc:Choice>
        </mc:AlternateContent>
        <mc:AlternateContent xmlns:mc="http://schemas.openxmlformats.org/markup-compatibility/2006">
          <mc:Choice Requires="x14">
            <control shapeId="35885" r:id="rId9" name="Check Box 45">
              <controlPr defaultSize="0" autoFill="0" autoLine="0" autoPict="0">
                <anchor moveWithCells="1">
                  <from>
                    <xdr:col>3</xdr:col>
                    <xdr:colOff>200025</xdr:colOff>
                    <xdr:row>29</xdr:row>
                    <xdr:rowOff>19050</xdr:rowOff>
                  </from>
                  <to>
                    <xdr:col>3</xdr:col>
                    <xdr:colOff>390525</xdr:colOff>
                    <xdr:row>29</xdr:row>
                    <xdr:rowOff>219075</xdr:rowOff>
                  </to>
                </anchor>
              </controlPr>
            </control>
          </mc:Choice>
        </mc:AlternateContent>
        <mc:AlternateContent xmlns:mc="http://schemas.openxmlformats.org/markup-compatibility/2006">
          <mc:Choice Requires="x14">
            <control shapeId="35886" r:id="rId10" name="Check Box 46">
              <controlPr defaultSize="0" autoFill="0" autoLine="0" autoPict="0">
                <anchor moveWithCells="1">
                  <from>
                    <xdr:col>3</xdr:col>
                    <xdr:colOff>200025</xdr:colOff>
                    <xdr:row>30</xdr:row>
                    <xdr:rowOff>28575</xdr:rowOff>
                  </from>
                  <to>
                    <xdr:col>3</xdr:col>
                    <xdr:colOff>438150</xdr:colOff>
                    <xdr:row>30</xdr:row>
                    <xdr:rowOff>209550</xdr:rowOff>
                  </to>
                </anchor>
              </controlPr>
            </control>
          </mc:Choice>
        </mc:AlternateContent>
        <mc:AlternateContent xmlns:mc="http://schemas.openxmlformats.org/markup-compatibility/2006">
          <mc:Choice Requires="x14">
            <control shapeId="35887" r:id="rId11" name="Check Box 47">
              <controlPr defaultSize="0" autoFill="0" autoLine="0" autoPict="0">
                <anchor moveWithCells="1">
                  <from>
                    <xdr:col>3</xdr:col>
                    <xdr:colOff>200025</xdr:colOff>
                    <xdr:row>31</xdr:row>
                    <xdr:rowOff>9525</xdr:rowOff>
                  </from>
                  <to>
                    <xdr:col>3</xdr:col>
                    <xdr:colOff>400050</xdr:colOff>
                    <xdr:row>31</xdr:row>
                    <xdr:rowOff>219075</xdr:rowOff>
                  </to>
                </anchor>
              </controlPr>
            </control>
          </mc:Choice>
        </mc:AlternateContent>
        <mc:AlternateContent xmlns:mc="http://schemas.openxmlformats.org/markup-compatibility/2006">
          <mc:Choice Requires="x14">
            <control shapeId="35888" r:id="rId12" name="Check Box 48">
              <controlPr defaultSize="0" autoFill="0" autoLine="0" autoPict="0">
                <anchor moveWithCells="1">
                  <from>
                    <xdr:col>3</xdr:col>
                    <xdr:colOff>200025</xdr:colOff>
                    <xdr:row>31</xdr:row>
                    <xdr:rowOff>219075</xdr:rowOff>
                  </from>
                  <to>
                    <xdr:col>3</xdr:col>
                    <xdr:colOff>428625</xdr:colOff>
                    <xdr:row>33</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50"/>
  </sheetPr>
  <dimension ref="A1:CG49"/>
  <sheetViews>
    <sheetView showGridLines="0" zoomScaleNormal="100" zoomScaleSheetLayoutView="100" workbookViewId="0">
      <selection activeCell="AS9" sqref="AS9"/>
    </sheetView>
  </sheetViews>
  <sheetFormatPr defaultColWidth="2.375" defaultRowHeight="13.5" x14ac:dyDescent="0.4"/>
  <cols>
    <col min="1" max="7" width="2.375" style="104"/>
    <col min="8" max="9" width="2.375" style="104" customWidth="1"/>
    <col min="10" max="18" width="2.375" style="104"/>
    <col min="19" max="19" width="2.375" style="104" customWidth="1"/>
    <col min="20" max="32" width="2.375" style="104"/>
    <col min="33" max="36" width="2.375" style="104" customWidth="1"/>
    <col min="37" max="16384" width="2.375" style="104"/>
  </cols>
  <sheetData>
    <row r="1" spans="1:37" x14ac:dyDescent="0.4">
      <c r="A1" s="103"/>
      <c r="B1" s="103"/>
      <c r="C1" s="103"/>
      <c r="D1" s="103"/>
      <c r="E1" s="103"/>
      <c r="F1" s="103"/>
      <c r="G1" s="103"/>
      <c r="H1" s="103"/>
      <c r="I1" s="103"/>
      <c r="J1" s="103"/>
      <c r="K1" s="103"/>
      <c r="L1" s="103"/>
      <c r="M1" s="103"/>
      <c r="N1" s="103"/>
      <c r="O1" s="103"/>
      <c r="P1" s="103"/>
      <c r="Q1" s="103"/>
      <c r="R1" s="103"/>
      <c r="S1" s="103"/>
      <c r="T1" s="103"/>
      <c r="U1" s="103"/>
      <c r="V1" s="103"/>
      <c r="W1" s="103"/>
      <c r="X1" s="103"/>
      <c r="Y1" s="103"/>
      <c r="Z1" s="103"/>
      <c r="AA1" s="103"/>
      <c r="AB1" s="103"/>
      <c r="AC1" s="413" t="str">
        <f>DBCS(IF(入力シート!D13="","年",入力シート!D13&amp;"年"))</f>
        <v>年</v>
      </c>
      <c r="AD1" s="413"/>
      <c r="AE1" s="413"/>
      <c r="AF1" s="413"/>
      <c r="AG1" s="408" t="str">
        <f>DBCS(IF(入力シート!F13="","月",入力シート!F13&amp;"月"))</f>
        <v>月</v>
      </c>
      <c r="AH1" s="408"/>
      <c r="AI1" s="408" t="str">
        <f>DBCS(IF(入力シート!H13="","日",入力シート!H13&amp;"日"))</f>
        <v>日</v>
      </c>
      <c r="AJ1" s="408"/>
    </row>
    <row r="2" spans="1:37" s="220" customFormat="1" ht="27.95" customHeight="1" x14ac:dyDescent="0.4">
      <c r="A2" s="105" t="s">
        <v>66</v>
      </c>
      <c r="B2" s="105"/>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row>
    <row r="3" spans="1:37" ht="18" customHeight="1" x14ac:dyDescent="0.4">
      <c r="A3" s="103" t="s">
        <v>40</v>
      </c>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03"/>
    </row>
    <row r="4" spans="1:37" ht="4.5" customHeight="1" x14ac:dyDescent="0.4">
      <c r="A4" s="103"/>
      <c r="B4" s="103"/>
      <c r="C4" s="103"/>
      <c r="D4" s="103"/>
      <c r="E4" s="103"/>
      <c r="F4" s="103"/>
      <c r="G4" s="103"/>
      <c r="H4" s="103"/>
      <c r="I4" s="103"/>
      <c r="J4" s="103"/>
      <c r="K4" s="103"/>
      <c r="L4" s="103"/>
      <c r="M4" s="103"/>
      <c r="N4" s="106"/>
      <c r="O4" s="107"/>
      <c r="P4" s="107"/>
      <c r="Q4" s="107"/>
      <c r="R4" s="107"/>
      <c r="S4" s="103"/>
      <c r="T4" s="103"/>
      <c r="U4" s="103"/>
      <c r="V4" s="103"/>
      <c r="W4" s="103"/>
      <c r="X4" s="103"/>
      <c r="Y4" s="103"/>
      <c r="Z4" s="103"/>
      <c r="AA4" s="103"/>
      <c r="AB4" s="103"/>
      <c r="AC4" s="103"/>
      <c r="AD4" s="103"/>
      <c r="AE4" s="103"/>
      <c r="AF4" s="103"/>
      <c r="AG4" s="103"/>
      <c r="AH4" s="103"/>
      <c r="AI4" s="103"/>
      <c r="AJ4" s="103"/>
    </row>
    <row r="5" spans="1:37" ht="20.100000000000001" customHeight="1" x14ac:dyDescent="0.4">
      <c r="A5" s="103"/>
      <c r="B5" s="103"/>
      <c r="C5" s="103"/>
      <c r="D5" s="103"/>
      <c r="E5" s="103"/>
      <c r="F5" s="103"/>
      <c r="G5" s="103"/>
      <c r="H5" s="103"/>
      <c r="I5" s="103"/>
      <c r="J5" s="103"/>
      <c r="K5" s="103"/>
      <c r="L5" s="103"/>
      <c r="M5" s="382" t="s">
        <v>277</v>
      </c>
      <c r="N5" s="383"/>
      <c r="O5" s="383"/>
      <c r="P5" s="383"/>
      <c r="Q5" s="383"/>
      <c r="R5" s="383"/>
      <c r="S5" s="384"/>
      <c r="T5" s="410" t="str">
        <f>IF(入力シート!D14="","",入力シート!D14)</f>
        <v/>
      </c>
      <c r="U5" s="411"/>
      <c r="V5" s="411"/>
      <c r="W5" s="411"/>
      <c r="X5" s="411"/>
      <c r="Y5" s="411"/>
      <c r="Z5" s="411"/>
      <c r="AA5" s="411"/>
      <c r="AB5" s="411"/>
      <c r="AC5" s="411"/>
      <c r="AD5" s="411"/>
      <c r="AE5" s="411"/>
      <c r="AF5" s="411"/>
      <c r="AG5" s="411"/>
      <c r="AH5" s="411"/>
      <c r="AI5" s="411"/>
      <c r="AJ5" s="412"/>
    </row>
    <row r="6" spans="1:37" ht="20.100000000000001" customHeight="1" x14ac:dyDescent="0.4">
      <c r="A6" s="103"/>
      <c r="B6" s="103"/>
      <c r="C6" s="103"/>
      <c r="D6" s="103"/>
      <c r="E6" s="103"/>
      <c r="F6" s="103"/>
      <c r="G6" s="103"/>
      <c r="H6" s="103"/>
      <c r="I6" s="103"/>
      <c r="J6" s="103"/>
      <c r="K6" s="103"/>
      <c r="L6" s="103"/>
      <c r="M6" s="385" t="s">
        <v>278</v>
      </c>
      <c r="N6" s="386"/>
      <c r="O6" s="386"/>
      <c r="P6" s="386"/>
      <c r="Q6" s="386"/>
      <c r="R6" s="386"/>
      <c r="S6" s="387"/>
      <c r="T6" s="379" t="str">
        <f>IF(入力シート!D15="","",入力シート!D15)</f>
        <v/>
      </c>
      <c r="U6" s="380"/>
      <c r="V6" s="380"/>
      <c r="W6" s="380"/>
      <c r="X6" s="380"/>
      <c r="Y6" s="380"/>
      <c r="Z6" s="380"/>
      <c r="AA6" s="380"/>
      <c r="AB6" s="380"/>
      <c r="AC6" s="380"/>
      <c r="AD6" s="380"/>
      <c r="AE6" s="380"/>
      <c r="AF6" s="380"/>
      <c r="AG6" s="380"/>
      <c r="AH6" s="380"/>
      <c r="AI6" s="380"/>
      <c r="AJ6" s="381"/>
    </row>
    <row r="7" spans="1:37" ht="20.100000000000001" customHeight="1" x14ac:dyDescent="0.4">
      <c r="A7" s="103"/>
      <c r="B7" s="103"/>
      <c r="C7" s="103"/>
      <c r="D7" s="103"/>
      <c r="E7" s="103"/>
      <c r="F7" s="103"/>
      <c r="G7" s="103"/>
      <c r="H7" s="103"/>
      <c r="I7" s="103"/>
      <c r="J7" s="103"/>
      <c r="K7" s="103"/>
      <c r="L7" s="103"/>
      <c r="M7" s="385" t="s">
        <v>20</v>
      </c>
      <c r="N7" s="386"/>
      <c r="O7" s="386"/>
      <c r="P7" s="386"/>
      <c r="Q7" s="386"/>
      <c r="R7" s="386"/>
      <c r="S7" s="387"/>
      <c r="T7" s="379" t="str">
        <f>IF(入力シート!D16="","",入力シート!D16)</f>
        <v/>
      </c>
      <c r="U7" s="380"/>
      <c r="V7" s="380"/>
      <c r="W7" s="380"/>
      <c r="X7" s="380"/>
      <c r="Y7" s="380"/>
      <c r="Z7" s="380"/>
      <c r="AA7" s="380"/>
      <c r="AB7" s="380"/>
      <c r="AC7" s="380"/>
      <c r="AD7" s="380"/>
      <c r="AE7" s="380"/>
      <c r="AF7" s="380"/>
      <c r="AG7" s="380"/>
      <c r="AH7" s="380"/>
      <c r="AI7" s="380"/>
      <c r="AJ7" s="381"/>
    </row>
    <row r="8" spans="1:37" ht="18" customHeight="1" x14ac:dyDescent="0.4">
      <c r="A8" s="103"/>
      <c r="B8" s="103"/>
      <c r="C8" s="103"/>
      <c r="D8" s="103"/>
      <c r="E8" s="103"/>
      <c r="F8" s="103"/>
      <c r="G8" s="103"/>
      <c r="H8" s="103"/>
      <c r="I8" s="103"/>
      <c r="J8" s="103"/>
      <c r="K8" s="103"/>
      <c r="L8" s="103"/>
      <c r="M8" s="385" t="s">
        <v>279</v>
      </c>
      <c r="N8" s="386"/>
      <c r="O8" s="386"/>
      <c r="P8" s="386"/>
      <c r="Q8" s="386"/>
      <c r="R8" s="386"/>
      <c r="S8" s="387"/>
      <c r="T8" s="379" t="str">
        <f>IF(入力シート!D17="","",入力シート!D17)</f>
        <v/>
      </c>
      <c r="U8" s="380"/>
      <c r="V8" s="380"/>
      <c r="W8" s="380"/>
      <c r="X8" s="380"/>
      <c r="Y8" s="380"/>
      <c r="Z8" s="380"/>
      <c r="AA8" s="380"/>
      <c r="AB8" s="380"/>
      <c r="AC8" s="380"/>
      <c r="AD8" s="380"/>
      <c r="AE8" s="380"/>
      <c r="AF8" s="380"/>
      <c r="AG8" s="380"/>
      <c r="AH8" s="380"/>
      <c r="AI8" s="380"/>
      <c r="AJ8" s="381"/>
    </row>
    <row r="9" spans="1:37" ht="18" customHeight="1" x14ac:dyDescent="0.4">
      <c r="A9" s="103"/>
      <c r="B9" s="103"/>
      <c r="C9" s="103"/>
      <c r="D9" s="103"/>
      <c r="E9" s="103"/>
      <c r="F9" s="103"/>
      <c r="G9" s="103"/>
      <c r="H9" s="103"/>
      <c r="I9" s="103"/>
      <c r="J9" s="103"/>
      <c r="K9" s="103"/>
      <c r="L9" s="103"/>
      <c r="M9" s="385"/>
      <c r="N9" s="386"/>
      <c r="O9" s="386"/>
      <c r="P9" s="386"/>
      <c r="Q9" s="386"/>
      <c r="R9" s="386"/>
      <c r="S9" s="387"/>
      <c r="T9" s="414" t="s">
        <v>27</v>
      </c>
      <c r="U9" s="415"/>
      <c r="V9" s="415"/>
      <c r="W9" s="415"/>
      <c r="X9" s="415"/>
      <c r="Y9" s="409" t="str">
        <f>IF(入力シート!D18="","",入力シート!D18)</f>
        <v/>
      </c>
      <c r="Z9" s="409"/>
      <c r="AA9" s="409"/>
      <c r="AB9" s="191" t="s">
        <v>24</v>
      </c>
      <c r="AC9" s="409" t="str">
        <f>IF(入力シート!F18="","",入力シート!F18)</f>
        <v/>
      </c>
      <c r="AD9" s="409"/>
      <c r="AE9" s="409"/>
      <c r="AF9" s="191" t="s">
        <v>24</v>
      </c>
      <c r="AG9" s="409" t="str">
        <f>IF(入力シート!H18="","",入力シート!H18)</f>
        <v/>
      </c>
      <c r="AH9" s="409"/>
      <c r="AI9" s="409"/>
      <c r="AJ9" s="109"/>
      <c r="AK9" s="110"/>
    </row>
    <row r="10" spans="1:37" ht="18" customHeight="1" x14ac:dyDescent="0.4">
      <c r="A10" s="103"/>
      <c r="B10" s="103"/>
      <c r="C10" s="103"/>
      <c r="D10" s="103"/>
      <c r="E10" s="103"/>
      <c r="F10" s="103"/>
      <c r="G10" s="103"/>
      <c r="H10" s="103"/>
      <c r="I10" s="103"/>
      <c r="J10" s="103"/>
      <c r="K10" s="103"/>
      <c r="L10" s="103"/>
      <c r="M10" s="388"/>
      <c r="N10" s="389"/>
      <c r="O10" s="389"/>
      <c r="P10" s="389"/>
      <c r="Q10" s="389"/>
      <c r="R10" s="389"/>
      <c r="S10" s="390"/>
      <c r="T10" s="377" t="s">
        <v>21</v>
      </c>
      <c r="U10" s="378"/>
      <c r="V10" s="378"/>
      <c r="W10" s="378"/>
      <c r="X10" s="378"/>
      <c r="Y10" s="391" t="str">
        <f>IF(入力シート!D19="","",入力シート!D19)</f>
        <v/>
      </c>
      <c r="Z10" s="391"/>
      <c r="AA10" s="391"/>
      <c r="AB10" s="391"/>
      <c r="AC10" s="391"/>
      <c r="AD10" s="391"/>
      <c r="AE10" s="391"/>
      <c r="AF10" s="391"/>
      <c r="AG10" s="391"/>
      <c r="AH10" s="391"/>
      <c r="AI10" s="391"/>
      <c r="AJ10" s="392"/>
    </row>
    <row r="11" spans="1:37" ht="5.25" customHeight="1" x14ac:dyDescent="0.4">
      <c r="A11" s="103"/>
      <c r="B11" s="103"/>
      <c r="C11" s="103"/>
      <c r="D11" s="103"/>
      <c r="E11" s="103"/>
      <c r="F11" s="103"/>
      <c r="G11" s="103"/>
      <c r="H11" s="103"/>
      <c r="I11" s="103"/>
      <c r="J11" s="103"/>
      <c r="K11" s="103"/>
      <c r="L11" s="103"/>
      <c r="M11" s="103"/>
      <c r="N11" s="103"/>
      <c r="O11" s="111"/>
      <c r="P11" s="111"/>
      <c r="Q11" s="111"/>
      <c r="R11" s="111"/>
      <c r="S11" s="107"/>
      <c r="T11" s="112"/>
      <c r="U11" s="112"/>
      <c r="V11" s="112"/>
      <c r="W11" s="112"/>
      <c r="X11" s="112"/>
      <c r="Y11" s="112"/>
      <c r="Z11" s="112"/>
      <c r="AA11" s="112"/>
      <c r="AB11" s="112"/>
      <c r="AC11" s="112"/>
      <c r="AD11" s="112"/>
      <c r="AE11" s="112"/>
      <c r="AF11" s="112"/>
      <c r="AG11" s="112"/>
      <c r="AH11" s="112"/>
      <c r="AI11" s="112"/>
      <c r="AJ11" s="112"/>
    </row>
    <row r="12" spans="1:37" ht="54.75" customHeight="1" x14ac:dyDescent="0.4">
      <c r="A12" s="393" t="s">
        <v>267</v>
      </c>
      <c r="B12" s="393"/>
      <c r="C12" s="393"/>
      <c r="D12" s="393"/>
      <c r="E12" s="393"/>
      <c r="F12" s="393"/>
      <c r="G12" s="393"/>
      <c r="H12" s="393"/>
      <c r="I12" s="393"/>
      <c r="J12" s="393"/>
      <c r="K12" s="393"/>
      <c r="L12" s="393"/>
      <c r="M12" s="393"/>
      <c r="N12" s="393"/>
      <c r="O12" s="393"/>
      <c r="P12" s="393"/>
      <c r="Q12" s="393"/>
      <c r="R12" s="393"/>
      <c r="S12" s="393"/>
      <c r="T12" s="393"/>
      <c r="U12" s="393"/>
      <c r="V12" s="393"/>
      <c r="W12" s="393"/>
      <c r="X12" s="393"/>
      <c r="Y12" s="393"/>
      <c r="Z12" s="393"/>
      <c r="AA12" s="393"/>
      <c r="AB12" s="393"/>
      <c r="AC12" s="393"/>
      <c r="AD12" s="393"/>
      <c r="AE12" s="393"/>
      <c r="AF12" s="393"/>
      <c r="AG12" s="393"/>
      <c r="AH12" s="393"/>
      <c r="AI12" s="393"/>
      <c r="AJ12" s="393"/>
    </row>
    <row r="13" spans="1:37" ht="5.25" customHeight="1" x14ac:dyDescent="0.4">
      <c r="A13" s="103"/>
      <c r="B13" s="103"/>
      <c r="C13" s="103"/>
      <c r="D13" s="103"/>
      <c r="E13" s="103"/>
      <c r="F13" s="103"/>
      <c r="G13" s="103"/>
      <c r="H13" s="103"/>
      <c r="I13" s="103"/>
      <c r="J13" s="103"/>
      <c r="K13" s="103"/>
      <c r="L13" s="103"/>
      <c r="M13" s="103"/>
      <c r="N13" s="103"/>
      <c r="O13" s="111"/>
      <c r="P13" s="111"/>
      <c r="Q13" s="111"/>
      <c r="R13" s="111"/>
      <c r="S13" s="107"/>
      <c r="T13" s="112"/>
      <c r="U13" s="112"/>
      <c r="V13" s="112"/>
      <c r="W13" s="112"/>
      <c r="X13" s="112"/>
      <c r="Y13" s="112"/>
      <c r="Z13" s="112"/>
      <c r="AA13" s="112"/>
      <c r="AB13" s="112"/>
      <c r="AC13" s="112"/>
      <c r="AD13" s="112"/>
      <c r="AE13" s="112"/>
      <c r="AF13" s="112"/>
      <c r="AG13" s="112"/>
      <c r="AH13" s="112"/>
      <c r="AI13" s="112"/>
      <c r="AJ13" s="112"/>
    </row>
    <row r="14" spans="1:37" ht="18" customHeight="1" x14ac:dyDescent="0.4">
      <c r="A14" s="382" t="s">
        <v>41</v>
      </c>
      <c r="B14" s="383"/>
      <c r="C14" s="383"/>
      <c r="D14" s="383"/>
      <c r="E14" s="383"/>
      <c r="F14" s="383"/>
      <c r="G14" s="384"/>
      <c r="H14" s="216" t="str">
        <f>IF(入力シート!D21="新設","☑","□")</f>
        <v>□</v>
      </c>
      <c r="I14" s="217"/>
      <c r="J14" s="341" t="s">
        <v>2</v>
      </c>
      <c r="K14" s="341"/>
      <c r="L14" s="341"/>
      <c r="M14" s="188" t="str">
        <f>IF(入力シート!D21="増設","☑","□")</f>
        <v>□</v>
      </c>
      <c r="N14" s="342" t="s">
        <v>112</v>
      </c>
      <c r="O14" s="342"/>
      <c r="P14" s="342"/>
      <c r="Q14" s="147" t="str">
        <f>IF(入力シート!D21="一廃","☑","□")</f>
        <v>□</v>
      </c>
      <c r="R14" s="147" t="s">
        <v>113</v>
      </c>
      <c r="S14" s="147"/>
      <c r="T14" s="148"/>
      <c r="U14" s="151" t="str">
        <f>IF(OR(入力シート!D21="新設",入力シート!D21="増設",入力シート!D21="一廃",入力シート!D21="SW廃止",入力シート!D21=""),"□","☑")</f>
        <v>□</v>
      </c>
      <c r="V14" s="406" t="str">
        <f>IF(OR(入力シート!D21="新設",入力シート!D21="増設",入力シート!D21="一廃",入力シート!D21=""),"その他（　　　　　　　　　　　　）","その他（"&amp;入力シート!D21&amp;"）")</f>
        <v>その他（　　　　　　　　　　　　）</v>
      </c>
      <c r="W14" s="406"/>
      <c r="X14" s="406"/>
      <c r="Y14" s="406"/>
      <c r="Z14" s="406"/>
      <c r="AA14" s="406"/>
      <c r="AB14" s="406"/>
      <c r="AC14" s="406"/>
      <c r="AD14" s="406"/>
      <c r="AE14" s="406"/>
      <c r="AF14" s="406"/>
      <c r="AG14" s="406"/>
      <c r="AH14" s="406"/>
      <c r="AI14" s="406"/>
      <c r="AJ14" s="407"/>
    </row>
    <row r="15" spans="1:37" ht="18" customHeight="1" x14ac:dyDescent="0.4">
      <c r="A15" s="385" t="s">
        <v>33</v>
      </c>
      <c r="B15" s="386"/>
      <c r="C15" s="386"/>
      <c r="D15" s="386"/>
      <c r="E15" s="386"/>
      <c r="F15" s="386"/>
      <c r="G15" s="387"/>
      <c r="H15" s="404" t="str">
        <f>DBCS(IF(入力シート!D22="","〒　　　　-","〒"&amp;入力シート!D22&amp;"-"&amp;入力シート!F22))</f>
        <v>〒　　　　－</v>
      </c>
      <c r="I15" s="405"/>
      <c r="J15" s="405"/>
      <c r="K15" s="405"/>
      <c r="L15" s="405"/>
      <c r="M15" s="405"/>
      <c r="N15" s="405"/>
      <c r="O15" s="405"/>
      <c r="P15" s="115"/>
      <c r="Q15" s="115"/>
      <c r="R15" s="115"/>
      <c r="S15" s="115"/>
      <c r="T15" s="115"/>
      <c r="U15" s="115"/>
      <c r="V15" s="164" t="s">
        <v>25</v>
      </c>
      <c r="W15" s="400" t="str">
        <f>IF(入力シート!D24="","",入力シート!D24)</f>
        <v/>
      </c>
      <c r="X15" s="400"/>
      <c r="Y15" s="400"/>
      <c r="Z15" s="189" t="s">
        <v>198</v>
      </c>
      <c r="AA15" s="400" t="str">
        <f>IF(入力シート!F24="","",入力シート!F24)</f>
        <v/>
      </c>
      <c r="AB15" s="400"/>
      <c r="AC15" s="400"/>
      <c r="AD15" s="189" t="s">
        <v>198</v>
      </c>
      <c r="AE15" s="400" t="str">
        <f>IF(入力シート!H24="","",入力シート!H24)</f>
        <v/>
      </c>
      <c r="AF15" s="400"/>
      <c r="AG15" s="400"/>
      <c r="AH15" s="115"/>
      <c r="AI15" s="115"/>
      <c r="AJ15" s="116"/>
      <c r="AK15" s="117"/>
    </row>
    <row r="16" spans="1:37" ht="18" customHeight="1" x14ac:dyDescent="0.4">
      <c r="A16" s="397"/>
      <c r="B16" s="398"/>
      <c r="C16" s="398"/>
      <c r="D16" s="398"/>
      <c r="E16" s="398"/>
      <c r="F16" s="398"/>
      <c r="G16" s="399"/>
      <c r="H16" s="422" t="str">
        <f>IF(入力シート!D23="","",入力シート!D23)</f>
        <v/>
      </c>
      <c r="I16" s="423"/>
      <c r="J16" s="423"/>
      <c r="K16" s="423"/>
      <c r="L16" s="423"/>
      <c r="M16" s="423"/>
      <c r="N16" s="423"/>
      <c r="O16" s="423"/>
      <c r="P16" s="423"/>
      <c r="Q16" s="423"/>
      <c r="R16" s="423"/>
      <c r="S16" s="423"/>
      <c r="T16" s="423"/>
      <c r="U16" s="423"/>
      <c r="V16" s="423"/>
      <c r="W16" s="423"/>
      <c r="X16" s="423"/>
      <c r="Y16" s="423"/>
      <c r="Z16" s="423"/>
      <c r="AA16" s="423"/>
      <c r="AB16" s="423"/>
      <c r="AC16" s="423"/>
      <c r="AD16" s="423"/>
      <c r="AE16" s="423"/>
      <c r="AF16" s="423"/>
      <c r="AG16" s="423"/>
      <c r="AH16" s="423"/>
      <c r="AI16" s="423"/>
      <c r="AJ16" s="424"/>
      <c r="AK16" s="117"/>
    </row>
    <row r="17" spans="1:85" s="110" customFormat="1" x14ac:dyDescent="0.15">
      <c r="A17" s="416" t="s">
        <v>3</v>
      </c>
      <c r="B17" s="417"/>
      <c r="C17" s="417"/>
      <c r="D17" s="417"/>
      <c r="E17" s="417"/>
      <c r="F17" s="417"/>
      <c r="G17" s="418"/>
      <c r="H17" s="210"/>
      <c r="I17" s="401" t="s">
        <v>257</v>
      </c>
      <c r="J17" s="401"/>
      <c r="K17" s="207"/>
      <c r="L17" s="401" t="s">
        <v>258</v>
      </c>
      <c r="M17" s="401"/>
      <c r="N17" s="401"/>
      <c r="O17" s="401"/>
      <c r="P17" s="208"/>
      <c r="Q17" s="401" t="s">
        <v>258</v>
      </c>
      <c r="R17" s="401"/>
      <c r="S17" s="401"/>
      <c r="T17" s="401"/>
      <c r="U17" s="207"/>
      <c r="V17" s="401" t="s">
        <v>258</v>
      </c>
      <c r="W17" s="401"/>
      <c r="X17" s="401"/>
      <c r="Y17" s="401"/>
      <c r="Z17" s="207"/>
      <c r="AA17" s="401" t="s">
        <v>258</v>
      </c>
      <c r="AB17" s="401"/>
      <c r="AC17" s="401"/>
      <c r="AD17" s="401"/>
      <c r="AE17" s="207"/>
      <c r="AF17" s="401" t="s">
        <v>258</v>
      </c>
      <c r="AG17" s="401"/>
      <c r="AH17" s="401"/>
      <c r="AI17" s="401"/>
      <c r="AJ17" s="209"/>
      <c r="AK17" s="165"/>
    </row>
    <row r="18" spans="1:85" x14ac:dyDescent="0.15">
      <c r="A18" s="419"/>
      <c r="B18" s="420"/>
      <c r="C18" s="420"/>
      <c r="D18" s="420"/>
      <c r="E18" s="420"/>
      <c r="F18" s="420"/>
      <c r="G18" s="421"/>
      <c r="H18" s="203"/>
      <c r="I18" s="204" t="s">
        <v>252</v>
      </c>
      <c r="J18" s="205">
        <v>8</v>
      </c>
      <c r="K18" s="205" t="s">
        <v>24</v>
      </c>
      <c r="L18" s="205">
        <v>1</v>
      </c>
      <c r="M18" s="205" t="str">
        <f>DBCS(MID(入力シート!D27,4,1))</f>
        <v/>
      </c>
      <c r="N18" s="205" t="str">
        <f>DBCS(MID(入力シート!D27,5,1))</f>
        <v/>
      </c>
      <c r="O18" s="205" t="str">
        <f>DBCS(MID(入力シート!D27,6,1))</f>
        <v/>
      </c>
      <c r="P18" s="205" t="s">
        <v>56</v>
      </c>
      <c r="Q18" s="205" t="str">
        <f>DBCS(MID(入力シート!D27,7,1))</f>
        <v/>
      </c>
      <c r="R18" s="205" t="str">
        <f>DBCS(MID(入力シート!D27,8,1))</f>
        <v/>
      </c>
      <c r="S18" s="205" t="str">
        <f>DBCS(MID(入力シート!D27,9,1))</f>
        <v/>
      </c>
      <c r="T18" s="205" t="str">
        <f>DBCS(MID(入力シート!D27,10,1))</f>
        <v/>
      </c>
      <c r="U18" s="205" t="s">
        <v>57</v>
      </c>
      <c r="V18" s="205" t="str">
        <f>DBCS(MID(入力シート!D27,11,1))</f>
        <v/>
      </c>
      <c r="W18" s="205" t="str">
        <f>DBCS(MID(入力シート!D27,12,1))</f>
        <v/>
      </c>
      <c r="X18" s="205" t="str">
        <f>DBCS(MID(入力シート!D27,13,1))</f>
        <v/>
      </c>
      <c r="Y18" s="205" t="str">
        <f>DBCS(MID(入力シート!D27,14,1))</f>
        <v/>
      </c>
      <c r="Z18" s="205" t="s">
        <v>24</v>
      </c>
      <c r="AA18" s="205" t="str">
        <f>DBCS(MID(入力シート!D27,15,1))</f>
        <v/>
      </c>
      <c r="AB18" s="205" t="str">
        <f>DBCS(MID(入力シート!D27,16,1))</f>
        <v/>
      </c>
      <c r="AC18" s="205" t="str">
        <f>DBCS(MID(入力シート!D27,17,1))</f>
        <v/>
      </c>
      <c r="AD18" s="205" t="str">
        <f>DBCS(MID(入力シート!D27,18,1))</f>
        <v/>
      </c>
      <c r="AE18" s="205" t="s">
        <v>58</v>
      </c>
      <c r="AF18" s="204" t="s">
        <v>252</v>
      </c>
      <c r="AG18" s="204" t="s">
        <v>252</v>
      </c>
      <c r="AH18" s="204" t="s">
        <v>252</v>
      </c>
      <c r="AI18" s="204" t="s">
        <v>252</v>
      </c>
      <c r="AJ18" s="206"/>
      <c r="AQ18" s="118"/>
      <c r="AR18" s="118"/>
      <c r="AS18" s="118"/>
      <c r="AT18" s="118"/>
      <c r="AU18" s="118"/>
      <c r="AV18" s="118"/>
      <c r="AW18" s="118"/>
      <c r="AX18" s="118"/>
      <c r="AY18" s="118"/>
      <c r="AZ18" s="118"/>
      <c r="BA18" s="118"/>
      <c r="BB18" s="118"/>
      <c r="BC18" s="118"/>
      <c r="BD18" s="118"/>
      <c r="BE18" s="118"/>
      <c r="BF18" s="118"/>
      <c r="BG18" s="118"/>
      <c r="BH18" s="118"/>
      <c r="BI18" s="118"/>
      <c r="BJ18" s="118"/>
      <c r="BK18" s="118"/>
      <c r="BL18" s="118"/>
      <c r="BM18" s="118"/>
      <c r="BN18" s="118"/>
      <c r="BO18" s="118"/>
      <c r="BP18" s="118"/>
      <c r="BQ18" s="118"/>
      <c r="BR18" s="118"/>
      <c r="BS18" s="118"/>
      <c r="BT18" s="118"/>
      <c r="BU18" s="118"/>
      <c r="BV18" s="118"/>
      <c r="BW18" s="118"/>
      <c r="BX18" s="118"/>
      <c r="BY18" s="118"/>
      <c r="BZ18" s="118"/>
      <c r="CA18" s="118"/>
      <c r="CB18" s="118"/>
      <c r="CC18" s="118"/>
      <c r="CD18" s="118"/>
      <c r="CE18" s="118"/>
      <c r="CF18" s="118"/>
      <c r="CG18" s="118"/>
    </row>
    <row r="19" spans="1:85" ht="18" customHeight="1" x14ac:dyDescent="0.15">
      <c r="A19" s="394" t="s">
        <v>42</v>
      </c>
      <c r="B19" s="395"/>
      <c r="C19" s="395"/>
      <c r="D19" s="395"/>
      <c r="E19" s="395"/>
      <c r="F19" s="395"/>
      <c r="G19" s="396"/>
      <c r="H19" s="379" t="str">
        <f>DBCS(IF(入力シート!D25="","",入力シート!D25))</f>
        <v/>
      </c>
      <c r="I19" s="380"/>
      <c r="J19" s="380"/>
      <c r="K19" s="380"/>
      <c r="L19" s="380"/>
      <c r="M19" s="380"/>
      <c r="N19" s="380"/>
      <c r="O19" s="380"/>
      <c r="P19" s="380"/>
      <c r="Q19" s="380"/>
      <c r="R19" s="380"/>
      <c r="S19" s="403"/>
      <c r="T19" s="402" t="s">
        <v>43</v>
      </c>
      <c r="U19" s="386"/>
      <c r="V19" s="386"/>
      <c r="W19" s="386"/>
      <c r="X19" s="386"/>
      <c r="Y19" s="386"/>
      <c r="Z19" s="387"/>
      <c r="AA19" s="379" t="str">
        <f>DBCS(IF(入力シート!D26="",入力シート!D26,LEFT(入力シート!D26,3)&amp;"-"&amp;MID(入力シート!D26,4,4)&amp;"-"&amp;MID(入力シート!D26,8,2)&amp;"-"&amp;MID(入力シート!D26,10,4)))</f>
        <v/>
      </c>
      <c r="AB19" s="380"/>
      <c r="AC19" s="380"/>
      <c r="AD19" s="380"/>
      <c r="AE19" s="380"/>
      <c r="AF19" s="380"/>
      <c r="AG19" s="380"/>
      <c r="AH19" s="380"/>
      <c r="AI19" s="380"/>
      <c r="AJ19" s="381"/>
      <c r="AQ19" s="118"/>
      <c r="AR19" s="118"/>
      <c r="AS19" s="118"/>
      <c r="AT19" s="118"/>
      <c r="AU19" s="118"/>
      <c r="AV19" s="118"/>
      <c r="AW19" s="118"/>
      <c r="AX19" s="118"/>
      <c r="AY19" s="118"/>
      <c r="AZ19" s="118"/>
      <c r="BA19" s="118"/>
      <c r="BB19" s="118"/>
      <c r="BC19" s="118"/>
      <c r="BD19" s="118"/>
      <c r="BE19" s="118"/>
      <c r="BF19" s="118"/>
      <c r="BG19" s="118"/>
      <c r="BH19" s="118"/>
      <c r="BI19" s="118"/>
      <c r="BJ19" s="118"/>
      <c r="BK19" s="118"/>
      <c r="BL19" s="118"/>
      <c r="BM19" s="118"/>
      <c r="BN19" s="118"/>
      <c r="BO19" s="118"/>
      <c r="BP19" s="118"/>
      <c r="BQ19" s="118"/>
      <c r="BR19" s="118"/>
      <c r="BS19" s="118"/>
      <c r="BT19" s="118"/>
      <c r="BU19" s="118"/>
      <c r="BV19" s="118"/>
      <c r="BW19" s="118"/>
      <c r="BX19" s="118"/>
      <c r="BY19" s="118"/>
      <c r="BZ19" s="118"/>
      <c r="CA19" s="118"/>
      <c r="CB19" s="118"/>
      <c r="CC19" s="118"/>
      <c r="CD19" s="118"/>
      <c r="CE19" s="118"/>
      <c r="CF19" s="118"/>
      <c r="CG19" s="118"/>
    </row>
    <row r="20" spans="1:85" ht="18" customHeight="1" x14ac:dyDescent="0.15">
      <c r="A20" s="385" t="s">
        <v>4</v>
      </c>
      <c r="B20" s="386"/>
      <c r="C20" s="386"/>
      <c r="D20" s="386"/>
      <c r="E20" s="386"/>
      <c r="F20" s="386"/>
      <c r="G20" s="387"/>
      <c r="H20" s="431" t="str">
        <f>IF(入力シート!D28="","",入力シート!D28)</f>
        <v/>
      </c>
      <c r="I20" s="432"/>
      <c r="J20" s="432"/>
      <c r="K20" s="433"/>
      <c r="L20" s="433"/>
      <c r="M20" s="433"/>
      <c r="N20" s="433"/>
      <c r="O20" s="433"/>
      <c r="P20" s="433"/>
      <c r="Q20" s="433"/>
      <c r="R20" s="433"/>
      <c r="S20" s="433"/>
      <c r="T20" s="433"/>
      <c r="U20" s="433"/>
      <c r="V20" s="433"/>
      <c r="W20" s="433"/>
      <c r="X20" s="433"/>
      <c r="Y20" s="433"/>
      <c r="Z20" s="433"/>
      <c r="AA20" s="433"/>
      <c r="AB20" s="433"/>
      <c r="AC20" s="433"/>
      <c r="AD20" s="433"/>
      <c r="AE20" s="433"/>
      <c r="AF20" s="433"/>
      <c r="AG20" s="433"/>
      <c r="AH20" s="433"/>
      <c r="AI20" s="433"/>
      <c r="AJ20" s="434"/>
      <c r="AQ20" s="118"/>
      <c r="AR20" s="118"/>
      <c r="AS20" s="118"/>
      <c r="AT20" s="118"/>
      <c r="AU20" s="118"/>
      <c r="AV20" s="118"/>
      <c r="AW20" s="118"/>
      <c r="AX20" s="118"/>
      <c r="AY20" s="118"/>
      <c r="AZ20" s="118"/>
      <c r="BA20" s="118"/>
      <c r="BB20" s="118"/>
      <c r="BC20" s="118"/>
      <c r="BD20" s="118"/>
      <c r="BE20" s="118"/>
      <c r="BF20" s="118"/>
      <c r="BG20" s="118"/>
      <c r="BH20" s="118"/>
      <c r="BI20" s="118"/>
      <c r="BJ20" s="118"/>
      <c r="BK20" s="118"/>
      <c r="BL20" s="118"/>
      <c r="BM20" s="118"/>
      <c r="BN20" s="118"/>
      <c r="BO20" s="118"/>
      <c r="BP20" s="118"/>
      <c r="BQ20" s="118"/>
      <c r="BR20" s="118"/>
      <c r="BS20" s="118"/>
      <c r="BT20" s="118"/>
      <c r="BU20" s="118"/>
      <c r="BV20" s="118"/>
      <c r="BW20" s="118"/>
      <c r="BX20" s="118"/>
      <c r="BY20" s="118"/>
      <c r="BZ20" s="118"/>
      <c r="CA20" s="118"/>
      <c r="CB20" s="118"/>
      <c r="CC20" s="118"/>
      <c r="CD20" s="118"/>
      <c r="CE20" s="118"/>
      <c r="CF20" s="118"/>
      <c r="CG20" s="118"/>
    </row>
    <row r="21" spans="1:85" ht="18" customHeight="1" x14ac:dyDescent="0.4">
      <c r="A21" s="397" t="s">
        <v>34</v>
      </c>
      <c r="B21" s="398"/>
      <c r="C21" s="398"/>
      <c r="D21" s="398"/>
      <c r="E21" s="398"/>
      <c r="F21" s="398"/>
      <c r="G21" s="399"/>
      <c r="H21" s="431" t="str">
        <f>IF(入力シート!D29="","",入力シート!D29)</f>
        <v/>
      </c>
      <c r="I21" s="432"/>
      <c r="J21" s="432"/>
      <c r="K21" s="432"/>
      <c r="L21" s="432"/>
      <c r="M21" s="432"/>
      <c r="N21" s="432"/>
      <c r="O21" s="432"/>
      <c r="P21" s="432"/>
      <c r="Q21" s="432"/>
      <c r="R21" s="432"/>
      <c r="S21" s="432"/>
      <c r="T21" s="432"/>
      <c r="U21" s="432"/>
      <c r="V21" s="432"/>
      <c r="W21" s="432"/>
      <c r="X21" s="432"/>
      <c r="Y21" s="432"/>
      <c r="Z21" s="432"/>
      <c r="AA21" s="432"/>
      <c r="AB21" s="432"/>
      <c r="AC21" s="432"/>
      <c r="AD21" s="432"/>
      <c r="AE21" s="432"/>
      <c r="AF21" s="432"/>
      <c r="AG21" s="432"/>
      <c r="AH21" s="432"/>
      <c r="AI21" s="432"/>
      <c r="AJ21" s="435"/>
      <c r="AQ21" s="118"/>
      <c r="AR21" s="118"/>
      <c r="AS21" s="118"/>
      <c r="AT21" s="118"/>
      <c r="AU21" s="118"/>
      <c r="AV21" s="119"/>
      <c r="AW21" s="118"/>
      <c r="AX21" s="118"/>
      <c r="AY21" s="118"/>
      <c r="AZ21" s="118"/>
      <c r="BA21" s="118"/>
      <c r="BB21" s="118"/>
      <c r="BC21" s="118"/>
      <c r="BD21" s="118"/>
      <c r="BE21" s="118"/>
      <c r="BF21" s="118"/>
      <c r="BG21" s="118"/>
      <c r="BH21" s="118"/>
      <c r="BI21" s="118"/>
      <c r="BJ21" s="118"/>
      <c r="BK21" s="118"/>
      <c r="BL21" s="118"/>
      <c r="BM21" s="118"/>
      <c r="BN21" s="118"/>
      <c r="BO21" s="118"/>
      <c r="BP21" s="118"/>
      <c r="BQ21" s="118"/>
      <c r="BR21" s="118"/>
      <c r="BS21" s="118"/>
      <c r="BT21" s="118"/>
      <c r="BU21" s="118"/>
      <c r="BV21" s="118"/>
      <c r="BW21" s="118"/>
      <c r="BX21" s="118"/>
      <c r="BY21" s="118"/>
      <c r="BZ21" s="118"/>
      <c r="CA21" s="118"/>
      <c r="CB21" s="118"/>
      <c r="CC21" s="118"/>
      <c r="CD21" s="118"/>
      <c r="CE21" s="118"/>
      <c r="CF21" s="118"/>
      <c r="CG21" s="118"/>
    </row>
    <row r="22" spans="1:85" ht="18" customHeight="1" x14ac:dyDescent="0.4">
      <c r="A22" s="397" t="s">
        <v>207</v>
      </c>
      <c r="B22" s="398"/>
      <c r="C22" s="398"/>
      <c r="D22" s="398"/>
      <c r="E22" s="398"/>
      <c r="F22" s="398"/>
      <c r="G22" s="399"/>
      <c r="H22" s="215" t="str">
        <f>IF(入力シート!AH30=TRUE,"☑","□")</f>
        <v>□</v>
      </c>
      <c r="I22" s="211"/>
      <c r="J22" s="108" t="s">
        <v>263</v>
      </c>
      <c r="K22" s="108"/>
      <c r="L22" s="108" t="str">
        <f>IF(入力シート!AH31=TRUE,"☑","□")</f>
        <v>□</v>
      </c>
      <c r="M22" s="436" t="str">
        <f>IF(入力シート!AH31=TRUE,"予備電力（"&amp;入力シート!AI31&amp;"）"," 予備（ 線 ・ 電源 ）")</f>
        <v xml:space="preserve"> 予備（ 線 ・ 電源 ）</v>
      </c>
      <c r="N22" s="436"/>
      <c r="O22" s="436"/>
      <c r="P22" s="436"/>
      <c r="Q22" s="436"/>
      <c r="R22" s="436"/>
      <c r="S22" s="436"/>
      <c r="T22" s="113" t="str">
        <f>IF(入力シート!AH32=TRUE,"☑","□")</f>
        <v>□</v>
      </c>
      <c r="U22" s="362" t="s">
        <v>88</v>
      </c>
      <c r="V22" s="362"/>
      <c r="W22" s="362"/>
      <c r="X22" s="362"/>
      <c r="Y22" s="362"/>
      <c r="Z22" s="362"/>
      <c r="AA22" s="120" t="str">
        <f>IF(入力シート!AH33=TRUE,"☑","□")</f>
        <v>□</v>
      </c>
      <c r="AB22" s="425" t="str">
        <f>IF(入力シート!AH33=TRUE,"その他（"&amp;入力シート!AI33&amp;"）","その他（　　　　　　　　　　）")</f>
        <v>その他（　　　　　　　　　　）</v>
      </c>
      <c r="AC22" s="425"/>
      <c r="AD22" s="425"/>
      <c r="AE22" s="425"/>
      <c r="AF22" s="425"/>
      <c r="AG22" s="425"/>
      <c r="AH22" s="425"/>
      <c r="AI22" s="425"/>
      <c r="AJ22" s="426"/>
      <c r="AP22" s="118"/>
      <c r="AQ22" s="118"/>
      <c r="AR22" s="118"/>
      <c r="AS22" s="118"/>
      <c r="AT22" s="118"/>
      <c r="AU22" s="119"/>
      <c r="AV22" s="118"/>
      <c r="AW22" s="118"/>
      <c r="AX22" s="118"/>
      <c r="AY22" s="118"/>
      <c r="AZ22" s="118"/>
      <c r="BA22" s="118"/>
      <c r="BB22" s="118"/>
      <c r="BC22" s="118"/>
      <c r="BD22" s="118"/>
      <c r="BE22" s="118"/>
      <c r="BF22" s="118"/>
      <c r="BG22" s="118"/>
      <c r="BH22" s="118"/>
      <c r="BI22" s="118"/>
      <c r="BJ22" s="118"/>
      <c r="BK22" s="118"/>
      <c r="BL22" s="118"/>
      <c r="BM22" s="118"/>
      <c r="BN22" s="118"/>
      <c r="BO22" s="118"/>
      <c r="BP22" s="118"/>
      <c r="BQ22" s="118"/>
      <c r="BR22" s="118"/>
      <c r="BS22" s="118"/>
      <c r="BT22" s="118"/>
      <c r="BU22" s="118"/>
      <c r="BV22" s="118"/>
      <c r="BW22" s="118"/>
      <c r="BX22" s="118"/>
      <c r="BY22" s="118"/>
      <c r="BZ22" s="118"/>
      <c r="CA22" s="118"/>
      <c r="CB22" s="118"/>
      <c r="CC22" s="118"/>
      <c r="CD22" s="118"/>
      <c r="CE22" s="118"/>
      <c r="CF22" s="118"/>
    </row>
    <row r="23" spans="1:85" ht="18" customHeight="1" x14ac:dyDescent="0.25">
      <c r="A23" s="385" t="s">
        <v>206</v>
      </c>
      <c r="B23" s="386"/>
      <c r="C23" s="386"/>
      <c r="D23" s="386"/>
      <c r="E23" s="386"/>
      <c r="F23" s="386"/>
      <c r="G23" s="387"/>
      <c r="H23" s="346" t="s">
        <v>251</v>
      </c>
      <c r="I23" s="347"/>
      <c r="J23" s="347"/>
      <c r="K23" s="347"/>
      <c r="L23" s="347"/>
      <c r="M23" s="437" t="str">
        <f>IF(入力シート!D34="","　　　　Ｖ",FIXED(入力シート!D34,0,FALSE)&amp;"  Ｖ")</f>
        <v>　　　　Ｖ</v>
      </c>
      <c r="N23" s="437"/>
      <c r="O23" s="437"/>
      <c r="P23" s="437"/>
      <c r="Q23" s="437"/>
      <c r="R23" s="437"/>
      <c r="S23" s="438"/>
      <c r="T23" s="428" t="s">
        <v>39</v>
      </c>
      <c r="U23" s="429"/>
      <c r="V23" s="429"/>
      <c r="W23" s="429"/>
      <c r="X23" s="429"/>
      <c r="Y23" s="429"/>
      <c r="Z23" s="430"/>
      <c r="AA23" s="446" t="s">
        <v>102</v>
      </c>
      <c r="AB23" s="446"/>
      <c r="AC23" s="446"/>
      <c r="AD23" s="446"/>
      <c r="AE23" s="446"/>
      <c r="AF23" s="446"/>
      <c r="AG23" s="446"/>
      <c r="AH23" s="446"/>
      <c r="AI23" s="446"/>
      <c r="AJ23" s="447"/>
      <c r="AQ23" s="118"/>
      <c r="AR23" s="118"/>
      <c r="AS23" s="118"/>
      <c r="AT23" s="118"/>
      <c r="AU23" s="118"/>
      <c r="AV23" s="118"/>
      <c r="AW23" s="118"/>
      <c r="AX23" s="118"/>
      <c r="AY23" s="118"/>
      <c r="AZ23" s="118"/>
      <c r="BA23" s="118"/>
      <c r="BB23" s="118"/>
      <c r="BC23" s="118"/>
      <c r="BD23" s="118"/>
      <c r="BE23" s="118"/>
      <c r="BF23" s="118"/>
      <c r="BG23" s="118"/>
      <c r="BH23" s="118"/>
      <c r="BI23" s="118"/>
      <c r="BJ23" s="118"/>
      <c r="BK23" s="118"/>
      <c r="BL23" s="118"/>
      <c r="BM23" s="118"/>
      <c r="BN23" s="118"/>
      <c r="BO23" s="118"/>
      <c r="BP23" s="118"/>
      <c r="BQ23" s="118"/>
      <c r="BR23" s="118"/>
      <c r="BS23" s="118"/>
      <c r="BT23" s="118"/>
      <c r="BU23" s="118"/>
      <c r="BV23" s="118"/>
      <c r="BW23" s="118"/>
      <c r="BX23" s="121"/>
      <c r="BY23" s="118"/>
      <c r="BZ23" s="118"/>
      <c r="CA23" s="118"/>
      <c r="CB23" s="118"/>
      <c r="CC23" s="118"/>
      <c r="CD23" s="118"/>
      <c r="CE23" s="118"/>
      <c r="CF23" s="118"/>
      <c r="CG23" s="118"/>
    </row>
    <row r="24" spans="1:85" ht="18" customHeight="1" x14ac:dyDescent="0.15">
      <c r="A24" s="385" t="str">
        <f>IF(入力シート!D21="SW廃止","廃止希望日","開始希望日")</f>
        <v>開始希望日</v>
      </c>
      <c r="B24" s="386"/>
      <c r="C24" s="386"/>
      <c r="D24" s="386"/>
      <c r="E24" s="386"/>
      <c r="F24" s="386"/>
      <c r="G24" s="387"/>
      <c r="H24" s="122"/>
      <c r="I24" s="367" t="str">
        <f>DBCS(IF(入力シート!D35="","年",入力シート!D35&amp;"年"))</f>
        <v>年</v>
      </c>
      <c r="J24" s="367"/>
      <c r="K24" s="367"/>
      <c r="L24" s="367" t="str">
        <f>DBCS(IF(入力シート!F35="","月",入力シート!F35&amp;"月"))</f>
        <v>月</v>
      </c>
      <c r="M24" s="367"/>
      <c r="N24" s="367"/>
      <c r="O24" s="367" t="str">
        <f>DBCS(IF(入力シート!H35="","日",入力シート!H35&amp;"日"))</f>
        <v>日</v>
      </c>
      <c r="P24" s="367"/>
      <c r="Q24" s="367"/>
      <c r="R24" s="123"/>
      <c r="S24" s="123"/>
      <c r="T24" s="443" t="str">
        <f>IF(入力シート!D21="SW廃止","需給廃止日","需給開始日")</f>
        <v>需給開始日</v>
      </c>
      <c r="U24" s="444"/>
      <c r="V24" s="444"/>
      <c r="W24" s="444"/>
      <c r="X24" s="444"/>
      <c r="Y24" s="444"/>
      <c r="Z24" s="445"/>
      <c r="AA24" s="365"/>
      <c r="AB24" s="366"/>
      <c r="AC24" s="366"/>
      <c r="AD24" s="124" t="s">
        <v>54</v>
      </c>
      <c r="AE24" s="361"/>
      <c r="AF24" s="361"/>
      <c r="AG24" s="124" t="s">
        <v>53</v>
      </c>
      <c r="AH24" s="361"/>
      <c r="AI24" s="361"/>
      <c r="AJ24" s="200" t="s">
        <v>52</v>
      </c>
      <c r="AQ24" s="118"/>
      <c r="AR24" s="118"/>
      <c r="AS24" s="118"/>
      <c r="AT24" s="118"/>
      <c r="AU24" s="118"/>
      <c r="AV24" s="118"/>
      <c r="AW24" s="118"/>
      <c r="AX24" s="118"/>
      <c r="AY24" s="118"/>
      <c r="AZ24" s="118"/>
      <c r="BA24" s="118"/>
      <c r="BB24" s="118"/>
      <c r="BC24" s="118"/>
      <c r="BD24" s="118"/>
      <c r="BE24" s="118"/>
      <c r="BF24" s="118"/>
      <c r="BG24" s="118"/>
      <c r="BH24" s="118"/>
      <c r="BI24" s="118"/>
      <c r="BJ24" s="118"/>
      <c r="BK24" s="118"/>
      <c r="BL24" s="118"/>
      <c r="BM24" s="118"/>
      <c r="BN24" s="118"/>
      <c r="BO24" s="118"/>
      <c r="BP24" s="118"/>
      <c r="BQ24" s="118"/>
      <c r="BR24" s="118"/>
      <c r="BS24" s="118"/>
      <c r="BT24" s="118"/>
      <c r="BU24" s="118"/>
      <c r="BV24" s="118"/>
      <c r="BW24" s="118"/>
      <c r="BX24" s="118"/>
      <c r="BY24" s="118"/>
      <c r="BZ24" s="118"/>
      <c r="CA24" s="118"/>
      <c r="CB24" s="118"/>
      <c r="CC24" s="118"/>
      <c r="CD24" s="118"/>
      <c r="CE24" s="118"/>
      <c r="CF24" s="118"/>
      <c r="CG24" s="118"/>
    </row>
    <row r="25" spans="1:85" ht="18" customHeight="1" x14ac:dyDescent="0.15">
      <c r="A25" s="385" t="s">
        <v>35</v>
      </c>
      <c r="B25" s="386"/>
      <c r="C25" s="386"/>
      <c r="D25" s="386"/>
      <c r="E25" s="386"/>
      <c r="F25" s="386"/>
      <c r="G25" s="387"/>
      <c r="H25" s="125"/>
      <c r="I25" s="367" t="str">
        <f>DBCS(IF(入力シート!D36="","年",入力シート!D36&amp;"年"))</f>
        <v>年</v>
      </c>
      <c r="J25" s="367"/>
      <c r="K25" s="367"/>
      <c r="L25" s="367" t="str">
        <f>DBCS(IF(入力シート!F36="","月",入力シート!F36&amp;"月"))</f>
        <v>月</v>
      </c>
      <c r="M25" s="367"/>
      <c r="N25" s="367"/>
      <c r="O25" s="367" t="str">
        <f>DBCS(IF(入力シート!H36="","日",入力シート!H36&amp;"日"))</f>
        <v>日</v>
      </c>
      <c r="P25" s="367"/>
      <c r="Q25" s="367"/>
      <c r="R25" s="123" t="s">
        <v>269</v>
      </c>
      <c r="S25" s="367" t="str">
        <f>DBCS(IF(入力シート!D37="","年",入力シート!D37&amp;"年"))</f>
        <v>年</v>
      </c>
      <c r="T25" s="367"/>
      <c r="U25" s="367"/>
      <c r="V25" s="367" t="str">
        <f>DBCS(IF(入力シート!F37="","月",入力シート!F37&amp;"月"))</f>
        <v>月</v>
      </c>
      <c r="W25" s="367"/>
      <c r="X25" s="367"/>
      <c r="Y25" s="453" t="str">
        <f>DBCS(IF(入力シート!H37="","日",入力シート!H37&amp;"日"))</f>
        <v>日</v>
      </c>
      <c r="Z25" s="453"/>
      <c r="AA25" s="453"/>
      <c r="AB25" s="451" t="s">
        <v>270</v>
      </c>
      <c r="AC25" s="451"/>
      <c r="AD25" s="451"/>
      <c r="AE25" s="451"/>
      <c r="AF25" s="451"/>
      <c r="AG25" s="451"/>
      <c r="AH25" s="451"/>
      <c r="AI25" s="451"/>
      <c r="AJ25" s="452"/>
      <c r="AP25" s="118"/>
      <c r="AQ25" s="118"/>
      <c r="AR25" s="118"/>
      <c r="AS25" s="118"/>
      <c r="AT25" s="118"/>
      <c r="AU25" s="118"/>
      <c r="AV25" s="118"/>
      <c r="AW25" s="118"/>
      <c r="AX25" s="118"/>
      <c r="AY25" s="118"/>
      <c r="AZ25" s="118"/>
      <c r="BA25" s="118"/>
      <c r="BB25" s="118"/>
      <c r="BC25" s="118"/>
      <c r="BD25" s="118"/>
      <c r="BE25" s="118"/>
      <c r="BF25" s="118"/>
      <c r="BG25" s="118"/>
      <c r="BH25" s="118"/>
      <c r="BI25" s="118"/>
      <c r="BJ25" s="118"/>
      <c r="BK25" s="118"/>
      <c r="BL25" s="118"/>
      <c r="BM25" s="118"/>
      <c r="BN25" s="118"/>
      <c r="BO25" s="118"/>
      <c r="BP25" s="118"/>
      <c r="BQ25" s="118"/>
      <c r="BR25" s="118"/>
      <c r="BS25" s="118"/>
      <c r="BT25" s="118"/>
      <c r="BU25" s="118"/>
      <c r="BV25" s="118"/>
      <c r="BW25" s="118"/>
      <c r="BX25" s="118"/>
      <c r="BY25" s="118"/>
      <c r="BZ25" s="118"/>
      <c r="CA25" s="118"/>
      <c r="CB25" s="118"/>
      <c r="CC25" s="118"/>
      <c r="CD25" s="118"/>
      <c r="CE25" s="118"/>
      <c r="CF25" s="118"/>
    </row>
    <row r="26" spans="1:85" ht="18" customHeight="1" x14ac:dyDescent="0.15">
      <c r="A26" s="439" t="s">
        <v>36</v>
      </c>
      <c r="B26" s="440"/>
      <c r="C26" s="440"/>
      <c r="D26" s="440"/>
      <c r="E26" s="440"/>
      <c r="F26" s="440"/>
      <c r="G26" s="441"/>
      <c r="H26" s="442" t="s">
        <v>5</v>
      </c>
      <c r="I26" s="375"/>
      <c r="J26" s="375"/>
      <c r="K26" s="375"/>
      <c r="L26" s="375"/>
      <c r="M26" s="376" t="str">
        <f>IF(入力シート!D38="","",入力シート!D38)</f>
        <v/>
      </c>
      <c r="N26" s="376"/>
      <c r="O26" s="376"/>
      <c r="P26" s="376"/>
      <c r="Q26" s="376"/>
      <c r="R26" s="374" t="s">
        <v>6</v>
      </c>
      <c r="S26" s="375"/>
      <c r="T26" s="375"/>
      <c r="U26" s="375"/>
      <c r="V26" s="375"/>
      <c r="W26" s="376" t="str">
        <f>IF(入力シート!D39="","",入力シート!D39)</f>
        <v/>
      </c>
      <c r="X26" s="376"/>
      <c r="Y26" s="376"/>
      <c r="Z26" s="376"/>
      <c r="AA26" s="376"/>
      <c r="AB26" s="374" t="s">
        <v>16</v>
      </c>
      <c r="AC26" s="375"/>
      <c r="AD26" s="375"/>
      <c r="AE26" s="375"/>
      <c r="AF26" s="375"/>
      <c r="AG26" s="363" t="str">
        <f>IF(入力シート!D40="","",入力シート!D40)</f>
        <v/>
      </c>
      <c r="AH26" s="363"/>
      <c r="AI26" s="363"/>
      <c r="AJ26" s="364"/>
      <c r="AQ26" s="118"/>
      <c r="AR26" s="118"/>
      <c r="AS26" s="118"/>
      <c r="AT26" s="118"/>
      <c r="AU26" s="118"/>
      <c r="AV26" s="118"/>
      <c r="AW26" s="118"/>
      <c r="AX26" s="118"/>
      <c r="AY26" s="118"/>
      <c r="AZ26" s="118"/>
      <c r="BA26" s="118"/>
      <c r="BB26" s="118"/>
      <c r="BC26" s="118"/>
      <c r="BD26" s="118"/>
      <c r="BE26" s="118"/>
      <c r="BF26" s="118"/>
      <c r="BG26" s="118"/>
      <c r="BH26" s="118"/>
      <c r="BI26" s="118"/>
      <c r="BJ26" s="118"/>
      <c r="BK26" s="118"/>
      <c r="BL26" s="118"/>
      <c r="BM26" s="118"/>
      <c r="BN26" s="118"/>
      <c r="BO26" s="118"/>
      <c r="BP26" s="118"/>
      <c r="BQ26" s="118"/>
      <c r="BR26" s="118"/>
      <c r="BS26" s="118"/>
      <c r="BT26" s="118"/>
      <c r="BU26" s="118"/>
      <c r="BV26" s="118"/>
      <c r="BW26" s="118"/>
      <c r="BX26" s="118"/>
      <c r="BY26" s="118"/>
      <c r="BZ26" s="118"/>
      <c r="CA26" s="118"/>
      <c r="CB26" s="118"/>
      <c r="CC26" s="118"/>
      <c r="CD26" s="118"/>
      <c r="CE26" s="118"/>
      <c r="CF26" s="118"/>
      <c r="CG26" s="118"/>
    </row>
    <row r="27" spans="1:85" ht="18" customHeight="1" x14ac:dyDescent="0.15">
      <c r="A27" s="385" t="s">
        <v>78</v>
      </c>
      <c r="B27" s="386"/>
      <c r="C27" s="386"/>
      <c r="D27" s="386"/>
      <c r="E27" s="386"/>
      <c r="F27" s="386"/>
      <c r="G27" s="387"/>
      <c r="H27" s="202" t="str">
        <f>IF(入力シート!D41="口座振替","☑","□")</f>
        <v>□</v>
      </c>
      <c r="I27" s="186"/>
      <c r="J27" s="448" t="s">
        <v>218</v>
      </c>
      <c r="K27" s="448"/>
      <c r="L27" s="448"/>
      <c r="M27" s="448"/>
      <c r="N27" s="448"/>
      <c r="O27" s="448"/>
      <c r="P27" s="186" t="str">
        <f>IF(入力シート!D41="金融機関への振込","☑","□")</f>
        <v>□</v>
      </c>
      <c r="Q27" s="186" t="s">
        <v>219</v>
      </c>
      <c r="R27" s="186"/>
      <c r="S27" s="186"/>
      <c r="T27" s="186"/>
      <c r="U27" s="186"/>
      <c r="V27" s="186"/>
      <c r="W27" s="186"/>
      <c r="X27" s="186"/>
      <c r="Y27" s="186"/>
      <c r="Z27" s="186" t="str">
        <f>IF(入力シート!D41="変更なし","☑","□")</f>
        <v>□</v>
      </c>
      <c r="AA27" s="186" t="s">
        <v>220</v>
      </c>
      <c r="AB27" s="186"/>
      <c r="AC27" s="186"/>
      <c r="AD27" s="186"/>
      <c r="AE27" s="186"/>
      <c r="AF27" s="186"/>
      <c r="AG27" s="186"/>
      <c r="AH27" s="186"/>
      <c r="AI27" s="186"/>
      <c r="AJ27" s="187"/>
      <c r="AQ27" s="118"/>
      <c r="AR27" s="118"/>
      <c r="AS27" s="118"/>
      <c r="AT27" s="118"/>
      <c r="AU27" s="118"/>
      <c r="AV27" s="118"/>
      <c r="AW27" s="118"/>
      <c r="AX27" s="118"/>
      <c r="AY27" s="118"/>
      <c r="AZ27" s="118"/>
      <c r="BA27" s="118"/>
      <c r="BB27" s="118"/>
      <c r="BC27" s="118"/>
      <c r="BD27" s="118"/>
      <c r="BE27" s="118"/>
      <c r="BF27" s="118"/>
      <c r="BG27" s="118"/>
      <c r="BH27" s="118"/>
      <c r="BI27" s="118"/>
      <c r="BJ27" s="118"/>
      <c r="BK27" s="118"/>
      <c r="BL27" s="118"/>
      <c r="BM27" s="118"/>
      <c r="BN27" s="118"/>
      <c r="BO27" s="118"/>
      <c r="BP27" s="118"/>
      <c r="BQ27" s="118"/>
      <c r="BR27" s="118"/>
      <c r="BS27" s="118"/>
      <c r="BT27" s="118"/>
      <c r="BU27" s="118"/>
      <c r="BV27" s="118"/>
      <c r="BW27" s="118"/>
      <c r="BX27" s="118"/>
      <c r="BY27" s="118"/>
      <c r="BZ27" s="118"/>
      <c r="CA27" s="118"/>
      <c r="CB27" s="118"/>
      <c r="CC27" s="118"/>
      <c r="CD27" s="118"/>
      <c r="CE27" s="118"/>
      <c r="CF27" s="118"/>
      <c r="CG27" s="118"/>
    </row>
    <row r="28" spans="1:85" ht="18" customHeight="1" x14ac:dyDescent="0.4">
      <c r="A28" s="455" t="s">
        <v>208</v>
      </c>
      <c r="B28" s="386"/>
      <c r="C28" s="386"/>
      <c r="D28" s="386"/>
      <c r="E28" s="386"/>
      <c r="F28" s="386"/>
      <c r="G28" s="387"/>
      <c r="H28" s="114" t="str">
        <f>IF(入力シート!D42="契約者住所と同じ","☑","□")</f>
        <v>□</v>
      </c>
      <c r="I28" s="115"/>
      <c r="J28" s="462" t="s">
        <v>108</v>
      </c>
      <c r="K28" s="462"/>
      <c r="L28" s="462"/>
      <c r="M28" s="462"/>
      <c r="N28" s="462"/>
      <c r="O28" s="462"/>
      <c r="P28" s="126" t="str">
        <f>IF(入力シート!D42="需要場所と同じ","☑","□")</f>
        <v>□</v>
      </c>
      <c r="Q28" s="127" t="s">
        <v>109</v>
      </c>
      <c r="R28" s="189"/>
      <c r="S28" s="127"/>
      <c r="T28" s="128"/>
      <c r="U28" s="115"/>
      <c r="V28" s="115" t="str">
        <f>IF(入力シート!D42="変更なし","☑","□")</f>
        <v>□</v>
      </c>
      <c r="W28" s="129" t="s">
        <v>110</v>
      </c>
      <c r="X28" s="115"/>
      <c r="Y28" s="115"/>
      <c r="Z28" s="126" t="str">
        <f>IF(入力シート!D42="その他住所","☑","□")</f>
        <v>□</v>
      </c>
      <c r="AA28" s="462" t="s">
        <v>256</v>
      </c>
      <c r="AB28" s="462"/>
      <c r="AC28" s="462"/>
      <c r="AD28" s="462"/>
      <c r="AE28" s="462"/>
      <c r="AF28" s="462"/>
      <c r="AG28" s="462"/>
      <c r="AH28" s="462"/>
      <c r="AI28" s="462"/>
      <c r="AJ28" s="463"/>
      <c r="AP28" s="118"/>
      <c r="AQ28" s="118"/>
      <c r="AR28" s="118"/>
      <c r="AS28" s="119"/>
      <c r="AT28" s="118"/>
      <c r="AU28" s="130"/>
      <c r="AV28" s="130"/>
      <c r="AW28" s="130"/>
      <c r="AX28" s="130"/>
      <c r="AY28" s="130"/>
      <c r="AZ28" s="130"/>
      <c r="BA28" s="130"/>
      <c r="BB28" s="130"/>
      <c r="BC28" s="130"/>
      <c r="BD28" s="130"/>
      <c r="BE28" s="130"/>
      <c r="BF28" s="130"/>
      <c r="BG28" s="130"/>
      <c r="BH28" s="130"/>
      <c r="BI28" s="130"/>
      <c r="BJ28" s="130"/>
      <c r="BK28" s="130"/>
      <c r="BL28" s="130"/>
      <c r="BM28" s="130"/>
      <c r="BN28" s="130"/>
      <c r="BO28" s="130"/>
      <c r="BP28" s="130"/>
      <c r="BQ28" s="130"/>
      <c r="BR28" s="130"/>
      <c r="BS28" s="130"/>
      <c r="BT28" s="130"/>
      <c r="BU28" s="130"/>
      <c r="BV28" s="130"/>
      <c r="BW28" s="130"/>
      <c r="BX28" s="130"/>
      <c r="BY28" s="130"/>
      <c r="BZ28" s="130"/>
      <c r="CA28" s="130"/>
      <c r="CB28" s="130"/>
      <c r="CC28" s="130"/>
      <c r="CD28" s="130"/>
      <c r="CE28" s="130"/>
      <c r="CF28" s="118"/>
    </row>
    <row r="29" spans="1:85" ht="18" customHeight="1" x14ac:dyDescent="0.15">
      <c r="A29" s="385"/>
      <c r="B29" s="386"/>
      <c r="C29" s="386"/>
      <c r="D29" s="386"/>
      <c r="E29" s="386"/>
      <c r="F29" s="386"/>
      <c r="G29" s="387"/>
      <c r="H29" s="348" t="str">
        <f>DBCS(IF(入力シート!D43="","〒　　　　-","〒"&amp;入力シート!D43&amp;"-"&amp;入力シート!F43))</f>
        <v>〒　　　　－</v>
      </c>
      <c r="I29" s="349"/>
      <c r="J29" s="349"/>
      <c r="K29" s="349"/>
      <c r="L29" s="349"/>
      <c r="M29" s="349"/>
      <c r="N29" s="349"/>
      <c r="O29" s="349"/>
      <c r="P29" s="131"/>
      <c r="Q29" s="131"/>
      <c r="R29" s="131"/>
      <c r="S29" s="131"/>
      <c r="T29" s="131"/>
      <c r="U29" s="131"/>
      <c r="V29" s="132" t="s">
        <v>25</v>
      </c>
      <c r="W29" s="352" t="str">
        <f>IF(入力シート!D45="","",入力シート!D45)</f>
        <v/>
      </c>
      <c r="X29" s="352"/>
      <c r="Y29" s="352"/>
      <c r="Z29" s="165" t="s">
        <v>107</v>
      </c>
      <c r="AA29" s="352" t="str">
        <f>IF(入力シート!F45="","",入力シート!F45)</f>
        <v/>
      </c>
      <c r="AB29" s="352"/>
      <c r="AC29" s="352"/>
      <c r="AD29" s="190" t="s">
        <v>55</v>
      </c>
      <c r="AE29" s="352" t="str">
        <f>IF(入力シート!H45="","",入力シート!H45)</f>
        <v/>
      </c>
      <c r="AF29" s="352"/>
      <c r="AG29" s="352"/>
      <c r="AH29" s="190"/>
      <c r="AI29" s="352"/>
      <c r="AJ29" s="464"/>
      <c r="AQ29" s="118"/>
      <c r="AR29" s="118"/>
      <c r="AS29" s="118"/>
      <c r="AT29" s="118"/>
      <c r="AU29" s="118"/>
      <c r="AV29" s="130"/>
      <c r="AW29" s="130"/>
      <c r="AX29" s="130"/>
      <c r="AY29" s="130"/>
      <c r="AZ29" s="130"/>
      <c r="BA29" s="130"/>
      <c r="BB29" s="130"/>
      <c r="BC29" s="130"/>
      <c r="BD29" s="130"/>
      <c r="BE29" s="130"/>
      <c r="BF29" s="130"/>
      <c r="BG29" s="130"/>
      <c r="BH29" s="130"/>
      <c r="BI29" s="130"/>
      <c r="BJ29" s="130"/>
      <c r="BK29" s="130"/>
      <c r="BL29" s="130"/>
      <c r="BM29" s="130"/>
      <c r="BN29" s="130"/>
      <c r="BO29" s="130"/>
      <c r="BP29" s="130"/>
      <c r="BQ29" s="130"/>
      <c r="BR29" s="130"/>
      <c r="BS29" s="130"/>
      <c r="BT29" s="130"/>
      <c r="BU29" s="130"/>
      <c r="BV29" s="130"/>
      <c r="BW29" s="130"/>
      <c r="BX29" s="130"/>
      <c r="BY29" s="130"/>
      <c r="BZ29" s="130"/>
      <c r="CA29" s="130"/>
      <c r="CB29" s="130"/>
      <c r="CC29" s="130"/>
      <c r="CD29" s="130"/>
      <c r="CE29" s="130"/>
      <c r="CF29" s="130"/>
      <c r="CG29" s="118"/>
    </row>
    <row r="30" spans="1:85" ht="18" customHeight="1" x14ac:dyDescent="0.15">
      <c r="A30" s="385"/>
      <c r="B30" s="386"/>
      <c r="C30" s="386"/>
      <c r="D30" s="386"/>
      <c r="E30" s="386"/>
      <c r="F30" s="386"/>
      <c r="G30" s="387"/>
      <c r="H30" s="354" t="str">
        <f>IF(入力シート!D44="","",入力シート!D44)</f>
        <v/>
      </c>
      <c r="I30" s="355"/>
      <c r="J30" s="355"/>
      <c r="K30" s="355"/>
      <c r="L30" s="355"/>
      <c r="M30" s="355"/>
      <c r="N30" s="355"/>
      <c r="O30" s="355"/>
      <c r="P30" s="355"/>
      <c r="Q30" s="355"/>
      <c r="R30" s="355"/>
      <c r="S30" s="355"/>
      <c r="T30" s="355"/>
      <c r="U30" s="355"/>
      <c r="V30" s="355"/>
      <c r="W30" s="355"/>
      <c r="X30" s="355"/>
      <c r="Y30" s="355"/>
      <c r="Z30" s="355"/>
      <c r="AA30" s="355"/>
      <c r="AB30" s="355"/>
      <c r="AC30" s="355"/>
      <c r="AD30" s="355"/>
      <c r="AE30" s="355"/>
      <c r="AF30" s="355"/>
      <c r="AG30" s="355"/>
      <c r="AH30" s="355"/>
      <c r="AI30" s="355"/>
      <c r="AJ30" s="356"/>
      <c r="AQ30" s="118"/>
      <c r="AR30" s="118"/>
      <c r="AS30" s="118"/>
      <c r="AT30" s="118"/>
      <c r="AU30" s="118"/>
      <c r="AV30" s="130"/>
      <c r="AW30" s="130"/>
      <c r="AX30" s="130"/>
      <c r="AY30" s="130"/>
      <c r="AZ30" s="130"/>
      <c r="BA30" s="130"/>
      <c r="BB30" s="130"/>
      <c r="BC30" s="130"/>
      <c r="BD30" s="130"/>
      <c r="BE30" s="130"/>
      <c r="BF30" s="130"/>
      <c r="BG30" s="130"/>
      <c r="BH30" s="130"/>
      <c r="BI30" s="130"/>
      <c r="BJ30" s="130"/>
      <c r="BK30" s="130"/>
      <c r="BL30" s="130"/>
      <c r="BM30" s="130"/>
      <c r="BN30" s="130"/>
      <c r="BO30" s="130"/>
      <c r="BP30" s="130"/>
      <c r="BQ30" s="130"/>
      <c r="BR30" s="130"/>
      <c r="BS30" s="130"/>
      <c r="BT30" s="130"/>
      <c r="BU30" s="130"/>
      <c r="BV30" s="130"/>
      <c r="BW30" s="130"/>
      <c r="BX30" s="130"/>
      <c r="BY30" s="130"/>
      <c r="BZ30" s="130"/>
      <c r="CA30" s="130"/>
      <c r="CB30" s="130"/>
      <c r="CC30" s="130"/>
      <c r="CD30" s="130"/>
      <c r="CE30" s="130"/>
      <c r="CF30" s="130"/>
      <c r="CG30" s="118"/>
    </row>
    <row r="31" spans="1:85" ht="18" customHeight="1" x14ac:dyDescent="0.15">
      <c r="A31" s="459" t="s">
        <v>37</v>
      </c>
      <c r="B31" s="460"/>
      <c r="C31" s="460"/>
      <c r="D31" s="460"/>
      <c r="E31" s="460"/>
      <c r="F31" s="460"/>
      <c r="G31" s="461"/>
      <c r="H31" s="350" t="s">
        <v>22</v>
      </c>
      <c r="I31" s="351"/>
      <c r="J31" s="351"/>
      <c r="K31" s="351"/>
      <c r="L31" s="351"/>
      <c r="M31" s="465" t="str">
        <f>IF(入力シート!D46="","",入力シート!D46)</f>
        <v/>
      </c>
      <c r="N31" s="465"/>
      <c r="O31" s="465"/>
      <c r="P31" s="465"/>
      <c r="Q31" s="465"/>
      <c r="R31" s="465"/>
      <c r="S31" s="465"/>
      <c r="T31" s="465"/>
      <c r="U31" s="465"/>
      <c r="V31" s="465"/>
      <c r="W31" s="466" t="s">
        <v>23</v>
      </c>
      <c r="X31" s="466"/>
      <c r="Y31" s="466"/>
      <c r="Z31" s="466"/>
      <c r="AA31" s="466"/>
      <c r="AB31" s="465" t="str">
        <f>IF(入力シート!D47="","",入力シート!D47)</f>
        <v/>
      </c>
      <c r="AC31" s="465"/>
      <c r="AD31" s="465"/>
      <c r="AE31" s="465"/>
      <c r="AF31" s="465"/>
      <c r="AG31" s="465"/>
      <c r="AH31" s="465"/>
      <c r="AI31" s="465"/>
      <c r="AJ31" s="467"/>
      <c r="AQ31" s="118"/>
      <c r="AR31" s="118"/>
      <c r="AS31" s="118"/>
      <c r="AT31" s="118"/>
      <c r="AU31" s="118"/>
      <c r="AV31" s="130"/>
      <c r="AW31" s="130"/>
      <c r="AX31" s="130"/>
      <c r="AY31" s="130"/>
      <c r="AZ31" s="130"/>
      <c r="BA31" s="130"/>
      <c r="BB31" s="130"/>
      <c r="BC31" s="130"/>
      <c r="BD31" s="130"/>
      <c r="BE31" s="130"/>
      <c r="BF31" s="130"/>
      <c r="BG31" s="130"/>
      <c r="BH31" s="130"/>
      <c r="BI31" s="130"/>
      <c r="BJ31" s="130"/>
      <c r="BK31" s="130"/>
      <c r="BL31" s="130"/>
      <c r="BM31" s="130"/>
      <c r="BN31" s="130"/>
      <c r="BO31" s="130"/>
      <c r="BP31" s="130"/>
      <c r="BQ31" s="130"/>
      <c r="BR31" s="130"/>
      <c r="BS31" s="130"/>
      <c r="BT31" s="130"/>
      <c r="BU31" s="130"/>
      <c r="BV31" s="130"/>
      <c r="BW31" s="130"/>
      <c r="BX31" s="130"/>
      <c r="BY31" s="130"/>
      <c r="BZ31" s="130"/>
      <c r="CA31" s="130"/>
      <c r="CB31" s="130"/>
      <c r="CC31" s="130"/>
      <c r="CD31" s="130"/>
      <c r="CE31" s="130"/>
      <c r="CF31" s="130"/>
      <c r="CG31" s="118"/>
    </row>
    <row r="32" spans="1:85" ht="18" customHeight="1" x14ac:dyDescent="0.15">
      <c r="A32" s="397"/>
      <c r="B32" s="398"/>
      <c r="C32" s="398"/>
      <c r="D32" s="398"/>
      <c r="E32" s="398"/>
      <c r="F32" s="398"/>
      <c r="G32" s="399"/>
      <c r="H32" s="456" t="s">
        <v>17</v>
      </c>
      <c r="I32" s="457"/>
      <c r="J32" s="457"/>
      <c r="K32" s="457"/>
      <c r="L32" s="457"/>
      <c r="M32" s="353" t="str">
        <f>IF(入力シート!D48="","",入力シート!D48)</f>
        <v/>
      </c>
      <c r="N32" s="353"/>
      <c r="O32" s="192" t="s">
        <v>73</v>
      </c>
      <c r="P32" s="353" t="str">
        <f>IF(入力シート!F48="","",入力シート!F48)</f>
        <v/>
      </c>
      <c r="Q32" s="353"/>
      <c r="R32" s="353"/>
      <c r="S32" s="133" t="s">
        <v>73</v>
      </c>
      <c r="T32" s="353" t="str">
        <f>IF(入力シート!H48="","",入力シート!H48)</f>
        <v/>
      </c>
      <c r="U32" s="353"/>
      <c r="V32" s="353"/>
      <c r="W32" s="458" t="s">
        <v>18</v>
      </c>
      <c r="X32" s="458"/>
      <c r="Y32" s="458"/>
      <c r="Z32" s="458"/>
      <c r="AA32" s="458"/>
      <c r="AB32" s="472" t="str">
        <f>IF(入力シート!D49="","",入力シート!D49)</f>
        <v/>
      </c>
      <c r="AC32" s="472"/>
      <c r="AD32" s="472"/>
      <c r="AE32" s="472"/>
      <c r="AF32" s="472"/>
      <c r="AG32" s="472"/>
      <c r="AH32" s="472"/>
      <c r="AI32" s="472"/>
      <c r="AJ32" s="473"/>
      <c r="AQ32" s="118"/>
      <c r="AR32" s="118"/>
      <c r="AS32" s="118"/>
      <c r="AT32" s="118"/>
      <c r="AU32" s="118"/>
      <c r="AV32" s="130"/>
      <c r="AW32" s="130"/>
      <c r="AX32" s="130"/>
      <c r="AY32" s="130"/>
      <c r="AZ32" s="130"/>
      <c r="BA32" s="130"/>
      <c r="BB32" s="130"/>
      <c r="BC32" s="130"/>
      <c r="BD32" s="130"/>
      <c r="BE32" s="130"/>
      <c r="BF32" s="130"/>
      <c r="BG32" s="130"/>
      <c r="BH32" s="130"/>
      <c r="BI32" s="130"/>
      <c r="BJ32" s="130"/>
      <c r="BK32" s="130"/>
      <c r="BL32" s="130"/>
      <c r="BM32" s="130"/>
      <c r="BN32" s="130"/>
      <c r="BO32" s="130"/>
      <c r="BP32" s="130"/>
      <c r="BQ32" s="130"/>
      <c r="BR32" s="130"/>
      <c r="BS32" s="130"/>
      <c r="BT32" s="130"/>
      <c r="BU32" s="130"/>
      <c r="BV32" s="130"/>
      <c r="BW32" s="130"/>
      <c r="BX32" s="130"/>
      <c r="BY32" s="130"/>
      <c r="BZ32" s="130"/>
      <c r="CA32" s="130"/>
      <c r="CB32" s="130"/>
      <c r="CC32" s="130"/>
      <c r="CD32" s="130"/>
      <c r="CE32" s="130"/>
      <c r="CF32" s="130"/>
      <c r="CG32" s="118"/>
    </row>
    <row r="33" spans="1:85" s="118" customFormat="1" ht="15" customHeight="1" x14ac:dyDescent="0.15">
      <c r="A33" s="501" t="s">
        <v>38</v>
      </c>
      <c r="B33" s="502"/>
      <c r="C33" s="502"/>
      <c r="D33" s="502"/>
      <c r="E33" s="502"/>
      <c r="F33" s="502"/>
      <c r="G33" s="503"/>
      <c r="H33" s="219" t="str">
        <f>IF(入力シート!AH50=TRUE,"☑","□")</f>
        <v>□</v>
      </c>
      <c r="I33" s="218"/>
      <c r="J33" s="427" t="s">
        <v>75</v>
      </c>
      <c r="K33" s="427"/>
      <c r="L33" s="427"/>
      <c r="M33" s="427"/>
      <c r="N33" s="427"/>
      <c r="O33" s="490" t="s">
        <v>255</v>
      </c>
      <c r="P33" s="490"/>
      <c r="Q33" s="490"/>
      <c r="R33" s="490"/>
      <c r="S33" s="490"/>
      <c r="T33" s="490"/>
      <c r="U33" s="490"/>
      <c r="V33" s="490"/>
      <c r="W33" s="490"/>
      <c r="X33" s="490"/>
      <c r="Y33" s="490"/>
      <c r="Z33" s="490"/>
      <c r="AA33" s="490"/>
      <c r="AB33" s="490"/>
      <c r="AC33" s="490"/>
      <c r="AD33" s="490"/>
      <c r="AE33" s="490"/>
      <c r="AF33" s="490"/>
      <c r="AG33" s="490"/>
      <c r="AH33" s="490"/>
      <c r="AI33" s="490"/>
      <c r="AJ33" s="491"/>
    </row>
    <row r="34" spans="1:85" x14ac:dyDescent="0.15">
      <c r="A34" s="501"/>
      <c r="B34" s="502"/>
      <c r="C34" s="502"/>
      <c r="D34" s="502"/>
      <c r="E34" s="502"/>
      <c r="F34" s="502"/>
      <c r="G34" s="503"/>
      <c r="H34" s="213"/>
      <c r="I34" s="212"/>
      <c r="J34" s="214"/>
      <c r="K34" s="214"/>
      <c r="L34" s="214"/>
      <c r="M34" s="214"/>
      <c r="N34" s="214"/>
      <c r="O34" s="357" t="s">
        <v>254</v>
      </c>
      <c r="P34" s="357"/>
      <c r="Q34" s="357"/>
      <c r="R34" s="357"/>
      <c r="S34" s="357"/>
      <c r="T34" s="357"/>
      <c r="U34" s="357"/>
      <c r="V34" s="357"/>
      <c r="W34" s="357"/>
      <c r="X34" s="357"/>
      <c r="Y34" s="357"/>
      <c r="Z34" s="357"/>
      <c r="AA34" s="357"/>
      <c r="AB34" s="357"/>
      <c r="AC34" s="357"/>
      <c r="AD34" s="357"/>
      <c r="AE34" s="357"/>
      <c r="AF34" s="357"/>
      <c r="AG34" s="357"/>
      <c r="AH34" s="357"/>
      <c r="AI34" s="357"/>
      <c r="AJ34" s="358"/>
      <c r="AQ34" s="118"/>
      <c r="AR34" s="118"/>
      <c r="AS34" s="118"/>
      <c r="AT34" s="118"/>
      <c r="AU34" s="118"/>
      <c r="AV34" s="118"/>
      <c r="AW34" s="118"/>
      <c r="AX34" s="118"/>
      <c r="AY34" s="118"/>
      <c r="AZ34" s="118"/>
      <c r="BA34" s="118"/>
      <c r="BB34" s="118"/>
      <c r="BC34" s="118"/>
      <c r="BD34" s="118"/>
      <c r="BE34" s="118"/>
      <c r="BF34" s="118"/>
      <c r="BG34" s="118"/>
      <c r="BH34" s="118"/>
      <c r="BI34" s="118"/>
      <c r="BJ34" s="118"/>
      <c r="BK34" s="118"/>
      <c r="BL34" s="118"/>
      <c r="BM34" s="118"/>
      <c r="BN34" s="118"/>
      <c r="BO34" s="118"/>
      <c r="BP34" s="118"/>
      <c r="BQ34" s="118"/>
      <c r="BR34" s="118"/>
      <c r="BS34" s="118"/>
      <c r="BT34" s="118"/>
      <c r="BU34" s="118"/>
      <c r="BV34" s="118"/>
      <c r="BW34" s="118"/>
      <c r="BX34" s="118"/>
      <c r="BY34" s="118"/>
      <c r="BZ34" s="118"/>
      <c r="CA34" s="118"/>
      <c r="CB34" s="118"/>
      <c r="CC34" s="118"/>
      <c r="CD34" s="118"/>
      <c r="CE34" s="118"/>
      <c r="CF34" s="118"/>
      <c r="CG34" s="118"/>
    </row>
    <row r="35" spans="1:85" ht="18" customHeight="1" x14ac:dyDescent="0.4">
      <c r="A35" s="504"/>
      <c r="B35" s="505"/>
      <c r="C35" s="505"/>
      <c r="D35" s="505"/>
      <c r="E35" s="505"/>
      <c r="F35" s="505"/>
      <c r="G35" s="506"/>
      <c r="H35" s="449" t="str">
        <f>IF(入力シート!AH51=TRUE,"☑","□")</f>
        <v>□</v>
      </c>
      <c r="I35" s="450"/>
      <c r="J35" s="359" t="str">
        <f>IF(入力シート!AH51=TRUE,入力シート!AI51,"（　　　　　　　　　　　　　　　　　　　　　）")</f>
        <v>（　　　　　　　　　　　　　　　　　　　　　）</v>
      </c>
      <c r="K35" s="359"/>
      <c r="L35" s="359"/>
      <c r="M35" s="359"/>
      <c r="N35" s="359"/>
      <c r="O35" s="359"/>
      <c r="P35" s="359"/>
      <c r="Q35" s="359"/>
      <c r="R35" s="359"/>
      <c r="S35" s="359"/>
      <c r="T35" s="359"/>
      <c r="U35" s="359"/>
      <c r="V35" s="201"/>
      <c r="W35" s="360" t="str">
        <f>IF(入力シート!AH52=TRUE,"☑","□")</f>
        <v>□</v>
      </c>
      <c r="X35" s="360"/>
      <c r="Y35" s="359" t="str">
        <f>IF(入力シート!AH52=TRUE,入力シート!AI52,"（　　　　　　　　　　　　　　　　　　　　　）")</f>
        <v>（　　　　　　　　　　　　　　　　　　　　　）</v>
      </c>
      <c r="Z35" s="359"/>
      <c r="AA35" s="359"/>
      <c r="AB35" s="359"/>
      <c r="AC35" s="359"/>
      <c r="AD35" s="359"/>
      <c r="AE35" s="359"/>
      <c r="AF35" s="359"/>
      <c r="AG35" s="359"/>
      <c r="AH35" s="359"/>
      <c r="AI35" s="359"/>
      <c r="AJ35" s="454"/>
    </row>
    <row r="36" spans="1:85" s="138" customFormat="1" ht="6.95" customHeight="1" x14ac:dyDescent="0.4">
      <c r="A36" s="134"/>
      <c r="B36" s="134"/>
      <c r="C36" s="134"/>
      <c r="D36" s="134"/>
      <c r="E36" s="134"/>
      <c r="F36" s="134"/>
      <c r="G36" s="134"/>
      <c r="H36" s="135"/>
      <c r="I36" s="136"/>
      <c r="J36" s="136"/>
      <c r="K36" s="136"/>
      <c r="L36" s="136"/>
      <c r="M36" s="136"/>
      <c r="N36" s="137"/>
      <c r="O36" s="136"/>
      <c r="P36" s="136"/>
      <c r="Q36" s="136"/>
      <c r="R36" s="136"/>
      <c r="S36" s="136"/>
      <c r="T36" s="136"/>
      <c r="U36" s="136"/>
      <c r="V36" s="136"/>
      <c r="W36" s="136"/>
      <c r="X36" s="136"/>
      <c r="Y36" s="136"/>
      <c r="Z36" s="136"/>
      <c r="AA36" s="136"/>
      <c r="AB36" s="137"/>
      <c r="AC36" s="137"/>
      <c r="AD36" s="137"/>
      <c r="AE36" s="137"/>
      <c r="AF36" s="137"/>
      <c r="AG36" s="136"/>
      <c r="AH36" s="136"/>
      <c r="AI36" s="136"/>
      <c r="AJ36" s="136"/>
    </row>
    <row r="37" spans="1:85" s="138" customFormat="1" ht="18" customHeight="1" x14ac:dyDescent="0.15">
      <c r="A37" s="221" t="s">
        <v>200</v>
      </c>
      <c r="B37" s="134"/>
      <c r="C37" s="134"/>
      <c r="D37" s="134"/>
      <c r="E37" s="134"/>
      <c r="F37" s="134"/>
      <c r="G37" s="134"/>
      <c r="H37" s="135"/>
      <c r="I37" s="136"/>
      <c r="J37" s="136"/>
      <c r="K37" s="136"/>
      <c r="L37" s="136"/>
      <c r="M37" s="136"/>
      <c r="N37" s="137"/>
      <c r="O37" s="136"/>
      <c r="P37" s="136"/>
      <c r="Q37" s="136"/>
      <c r="R37" s="136"/>
      <c r="S37" s="136"/>
      <c r="T37" s="136"/>
      <c r="U37" s="136"/>
      <c r="V37" s="136"/>
      <c r="W37" s="136"/>
      <c r="X37" s="136"/>
      <c r="Y37" s="136"/>
      <c r="Z37" s="136"/>
      <c r="AA37" s="136"/>
      <c r="AB37" s="137"/>
      <c r="AC37" s="137"/>
      <c r="AD37" s="137"/>
      <c r="AE37" s="137"/>
      <c r="AF37" s="137"/>
      <c r="AG37" s="136"/>
      <c r="AH37" s="136"/>
      <c r="AI37" s="136"/>
      <c r="AJ37" s="136"/>
    </row>
    <row r="38" spans="1:85" ht="15.95" customHeight="1" x14ac:dyDescent="0.15">
      <c r="A38" s="368" t="s">
        <v>272</v>
      </c>
      <c r="B38" s="369"/>
      <c r="C38" s="369"/>
      <c r="D38" s="369"/>
      <c r="E38" s="369"/>
      <c r="F38" s="369"/>
      <c r="G38" s="369"/>
      <c r="H38" s="369"/>
      <c r="I38" s="369"/>
      <c r="J38" s="369"/>
      <c r="K38" s="369"/>
      <c r="L38" s="369"/>
      <c r="M38" s="369"/>
      <c r="N38" s="369"/>
      <c r="O38" s="369"/>
      <c r="P38" s="369"/>
      <c r="Q38" s="369"/>
      <c r="R38" s="369"/>
      <c r="S38" s="369"/>
      <c r="T38" s="369"/>
      <c r="U38" s="369"/>
      <c r="V38" s="369"/>
      <c r="W38" s="369"/>
      <c r="X38" s="369"/>
      <c r="Y38" s="369"/>
      <c r="Z38" s="369"/>
      <c r="AA38" s="369"/>
      <c r="AB38" s="369"/>
      <c r="AC38" s="477" t="str">
        <f>IF(AND(入力シート!AH3=TRUE,入力シート!D64=""),"☑","☐")</f>
        <v>☐</v>
      </c>
      <c r="AD38" s="478"/>
      <c r="AE38" s="478"/>
      <c r="AF38" s="370" t="s">
        <v>7</v>
      </c>
      <c r="AG38" s="370"/>
      <c r="AH38" s="370"/>
      <c r="AI38" s="370"/>
      <c r="AJ38" s="371"/>
    </row>
    <row r="39" spans="1:85" ht="15.95" customHeight="1" x14ac:dyDescent="0.4">
      <c r="A39" s="474" t="s">
        <v>199</v>
      </c>
      <c r="B39" s="475"/>
      <c r="C39" s="475"/>
      <c r="D39" s="475"/>
      <c r="E39" s="475"/>
      <c r="F39" s="475"/>
      <c r="G39" s="475"/>
      <c r="H39" s="475"/>
      <c r="I39" s="475"/>
      <c r="J39" s="475"/>
      <c r="K39" s="475"/>
      <c r="L39" s="475"/>
      <c r="M39" s="475"/>
      <c r="N39" s="475"/>
      <c r="O39" s="475"/>
      <c r="P39" s="475"/>
      <c r="Q39" s="475"/>
      <c r="R39" s="475"/>
      <c r="S39" s="475"/>
      <c r="T39" s="475"/>
      <c r="U39" s="475"/>
      <c r="V39" s="475"/>
      <c r="W39" s="475"/>
      <c r="X39" s="475"/>
      <c r="Y39" s="475"/>
      <c r="Z39" s="475"/>
      <c r="AA39" s="475"/>
      <c r="AB39" s="476"/>
      <c r="AC39" s="479"/>
      <c r="AD39" s="480"/>
      <c r="AE39" s="480"/>
      <c r="AF39" s="372"/>
      <c r="AG39" s="372"/>
      <c r="AH39" s="372"/>
      <c r="AI39" s="372"/>
      <c r="AJ39" s="373"/>
    </row>
    <row r="40" spans="1:85" s="138" customFormat="1" ht="9.9499999999999993" customHeight="1" x14ac:dyDescent="0.4">
      <c r="A40" s="134"/>
      <c r="B40" s="134"/>
      <c r="C40" s="134"/>
      <c r="D40" s="134"/>
      <c r="E40" s="134"/>
      <c r="F40" s="134"/>
      <c r="G40" s="134"/>
      <c r="H40" s="135"/>
      <c r="I40" s="136"/>
      <c r="J40" s="136"/>
      <c r="K40" s="136"/>
      <c r="L40" s="136"/>
      <c r="M40" s="136"/>
      <c r="N40" s="137"/>
      <c r="O40" s="136"/>
      <c r="P40" s="136"/>
      <c r="Q40" s="136"/>
      <c r="R40" s="136"/>
      <c r="S40" s="136"/>
      <c r="T40" s="136"/>
      <c r="U40" s="136"/>
      <c r="V40" s="136"/>
      <c r="W40" s="136"/>
      <c r="X40" s="136"/>
      <c r="Y40" s="136"/>
      <c r="Z40" s="136"/>
      <c r="AA40" s="136"/>
      <c r="AB40" s="137"/>
      <c r="AC40" s="137"/>
      <c r="AD40" s="137"/>
      <c r="AE40" s="137"/>
      <c r="AF40" s="137"/>
      <c r="AG40" s="136"/>
      <c r="AH40" s="136"/>
      <c r="AI40" s="136"/>
      <c r="AJ40" s="136"/>
    </row>
    <row r="41" spans="1:85" s="138" customFormat="1" ht="18" customHeight="1" x14ac:dyDescent="0.15">
      <c r="A41" s="222" t="s">
        <v>250</v>
      </c>
      <c r="B41" s="193"/>
      <c r="C41" s="193"/>
      <c r="D41" s="193"/>
      <c r="E41" s="193"/>
      <c r="F41" s="193"/>
      <c r="G41" s="193"/>
      <c r="H41" s="194"/>
      <c r="I41" s="195"/>
      <c r="J41" s="195"/>
      <c r="K41" s="196"/>
      <c r="L41" s="196"/>
      <c r="M41" s="196"/>
      <c r="N41" s="197"/>
      <c r="O41" s="196"/>
      <c r="P41" s="196"/>
      <c r="Q41" s="196"/>
      <c r="R41" s="196"/>
      <c r="S41" s="196"/>
      <c r="T41" s="196"/>
      <c r="U41" s="196"/>
      <c r="V41" s="196"/>
      <c r="W41" s="196"/>
      <c r="X41" s="196"/>
      <c r="Y41" s="196"/>
      <c r="Z41" s="196"/>
      <c r="AA41" s="196"/>
      <c r="AB41" s="197"/>
      <c r="AC41" s="197"/>
      <c r="AD41" s="197"/>
      <c r="AE41" s="197"/>
      <c r="AF41" s="197"/>
      <c r="AG41" s="196"/>
      <c r="AH41" s="196"/>
      <c r="AI41" s="196"/>
      <c r="AJ41" s="196"/>
    </row>
    <row r="42" spans="1:85" s="198" customFormat="1" ht="32.1" customHeight="1" x14ac:dyDescent="0.4">
      <c r="A42" s="487" t="s">
        <v>273</v>
      </c>
      <c r="B42" s="488"/>
      <c r="C42" s="488"/>
      <c r="D42" s="488"/>
      <c r="E42" s="488"/>
      <c r="F42" s="488"/>
      <c r="G42" s="488"/>
      <c r="H42" s="488"/>
      <c r="I42" s="488"/>
      <c r="J42" s="488"/>
      <c r="K42" s="488"/>
      <c r="L42" s="488"/>
      <c r="M42" s="488"/>
      <c r="N42" s="488"/>
      <c r="O42" s="488"/>
      <c r="P42" s="488"/>
      <c r="Q42" s="488"/>
      <c r="R42" s="488"/>
      <c r="S42" s="488"/>
      <c r="T42" s="488"/>
      <c r="U42" s="488"/>
      <c r="V42" s="488"/>
      <c r="W42" s="488"/>
      <c r="X42" s="488"/>
      <c r="Y42" s="488"/>
      <c r="Z42" s="488"/>
      <c r="AA42" s="488"/>
      <c r="AB42" s="488"/>
      <c r="AC42" s="488"/>
      <c r="AD42" s="488"/>
      <c r="AE42" s="488"/>
      <c r="AF42" s="488"/>
      <c r="AG42" s="488"/>
      <c r="AH42" s="488"/>
      <c r="AI42" s="488"/>
      <c r="AJ42" s="489"/>
      <c r="AL42" s="199"/>
    </row>
    <row r="43" spans="1:85" ht="13.5" customHeight="1" thickBot="1" x14ac:dyDescent="0.45"/>
    <row r="44" spans="1:85" ht="6" customHeight="1" x14ac:dyDescent="0.4">
      <c r="A44" s="484"/>
      <c r="B44" s="484"/>
      <c r="C44" s="484"/>
      <c r="D44" s="484"/>
      <c r="E44" s="484"/>
      <c r="F44" s="484"/>
      <c r="G44" s="484"/>
      <c r="H44" s="484"/>
      <c r="I44" s="484"/>
      <c r="J44" s="484"/>
      <c r="K44" s="484"/>
      <c r="L44" s="484"/>
      <c r="M44" s="484"/>
      <c r="N44" s="484"/>
      <c r="O44" s="484"/>
      <c r="P44" s="484"/>
      <c r="Q44" s="484"/>
      <c r="R44" s="484"/>
      <c r="S44" s="484"/>
      <c r="T44" s="484"/>
      <c r="U44" s="484"/>
      <c r="V44" s="484"/>
      <c r="W44" s="484"/>
      <c r="X44" s="484"/>
      <c r="Y44" s="484"/>
      <c r="Z44" s="484"/>
      <c r="AA44" s="484"/>
      <c r="AB44" s="484"/>
      <c r="AC44" s="484"/>
      <c r="AD44" s="484"/>
      <c r="AE44" s="484"/>
      <c r="AF44" s="484"/>
      <c r="AG44" s="484"/>
      <c r="AH44" s="484"/>
      <c r="AI44" s="484"/>
      <c r="AJ44" s="484"/>
    </row>
    <row r="45" spans="1:85" ht="4.5" customHeight="1" x14ac:dyDescent="0.15">
      <c r="R45" s="485"/>
      <c r="S45" s="485"/>
      <c r="T45" s="485"/>
      <c r="U45" s="485"/>
      <c r="V45" s="485"/>
      <c r="W45" s="486"/>
      <c r="X45" s="486"/>
      <c r="Y45" s="486"/>
      <c r="Z45" s="486"/>
      <c r="AA45" s="486"/>
      <c r="AB45" s="486"/>
      <c r="AC45" s="485"/>
      <c r="AD45" s="485"/>
      <c r="AE45" s="485"/>
      <c r="AF45" s="485"/>
      <c r="AG45" s="485"/>
      <c r="AH45" s="485"/>
      <c r="AI45" s="485"/>
      <c r="AJ45" s="485"/>
    </row>
    <row r="46" spans="1:85" s="139" customFormat="1" ht="13.5" customHeight="1" x14ac:dyDescent="0.4">
      <c r="A46" s="343" t="s">
        <v>216</v>
      </c>
      <c r="B46" s="344"/>
      <c r="C46" s="344"/>
      <c r="D46" s="344"/>
      <c r="E46" s="344"/>
      <c r="F46" s="345"/>
      <c r="H46" s="343" t="s">
        <v>31</v>
      </c>
      <c r="I46" s="344"/>
      <c r="J46" s="344"/>
      <c r="K46" s="345"/>
      <c r="L46" s="343" t="s">
        <v>275</v>
      </c>
      <c r="M46" s="344"/>
      <c r="N46" s="344"/>
      <c r="O46" s="345"/>
      <c r="P46" s="343" t="s">
        <v>28</v>
      </c>
      <c r="Q46" s="344"/>
      <c r="R46" s="344"/>
      <c r="S46" s="344"/>
      <c r="T46" s="344"/>
      <c r="U46" s="345"/>
      <c r="V46" s="343" t="s">
        <v>26</v>
      </c>
      <c r="W46" s="344"/>
      <c r="X46" s="344"/>
      <c r="Y46" s="345"/>
      <c r="Z46" s="468" t="s">
        <v>32</v>
      </c>
      <c r="AA46" s="468"/>
      <c r="AB46" s="468"/>
      <c r="AC46" s="468"/>
      <c r="AD46" s="468"/>
      <c r="AE46" s="468"/>
      <c r="AF46" s="140"/>
      <c r="AG46" s="140"/>
      <c r="AH46" s="140"/>
    </row>
    <row r="47" spans="1:85" s="139" customFormat="1" ht="23.25" customHeight="1" x14ac:dyDescent="0.4">
      <c r="A47" s="481" t="str">
        <f>IF(入力シート!D62="","",入力シート!D62)</f>
        <v/>
      </c>
      <c r="B47" s="482"/>
      <c r="C47" s="482"/>
      <c r="D47" s="482"/>
      <c r="E47" s="482"/>
      <c r="F47" s="483"/>
      <c r="H47" s="492" t="str">
        <f>IF(入力シート!D61="","",入力シート!D61)</f>
        <v/>
      </c>
      <c r="I47" s="493"/>
      <c r="J47" s="493"/>
      <c r="K47" s="494"/>
      <c r="L47" s="237"/>
      <c r="M47" s="238"/>
      <c r="N47" s="238"/>
      <c r="O47" s="239"/>
      <c r="P47" s="141"/>
      <c r="Q47" s="142"/>
      <c r="R47" s="142"/>
      <c r="S47" s="142"/>
      <c r="T47" s="142"/>
      <c r="U47" s="143"/>
      <c r="V47" s="141"/>
      <c r="W47" s="142"/>
      <c r="X47" s="142"/>
      <c r="Y47" s="143"/>
      <c r="Z47" s="141"/>
      <c r="AA47" s="142"/>
      <c r="AB47" s="142"/>
      <c r="AC47" s="142"/>
      <c r="AD47" s="142"/>
      <c r="AE47" s="143"/>
    </row>
    <row r="48" spans="1:85" s="139" customFormat="1" ht="9.9499999999999993" customHeight="1" x14ac:dyDescent="0.4">
      <c r="H48" s="495"/>
      <c r="I48" s="496"/>
      <c r="J48" s="496"/>
      <c r="K48" s="497"/>
      <c r="L48" s="240"/>
      <c r="M48" s="241"/>
      <c r="N48" s="241"/>
      <c r="O48" s="242"/>
      <c r="P48" s="144"/>
      <c r="Q48" s="145"/>
      <c r="R48" s="145"/>
      <c r="S48" s="145"/>
      <c r="T48" s="145"/>
      <c r="U48" s="146"/>
      <c r="V48" s="144"/>
      <c r="W48" s="145"/>
      <c r="X48" s="145"/>
      <c r="Y48" s="146"/>
      <c r="Z48" s="144"/>
      <c r="AA48" s="145"/>
      <c r="AB48" s="145"/>
      <c r="AC48" s="145"/>
      <c r="AD48" s="145"/>
      <c r="AE48" s="146"/>
      <c r="AJ48" s="172" t="s">
        <v>211</v>
      </c>
    </row>
    <row r="49" spans="8:36" s="139" customFormat="1" ht="9.9499999999999993" customHeight="1" x14ac:dyDescent="0.4">
      <c r="H49" s="498" t="str">
        <f>IF(入力シート!AH60="✕",".　　.",入力シート!D60&amp;"."&amp;入力シート!F60&amp;"."&amp;入力シート!H60)</f>
        <v>.　　.</v>
      </c>
      <c r="I49" s="499"/>
      <c r="J49" s="499"/>
      <c r="K49" s="500"/>
      <c r="L49" s="469" t="s">
        <v>29</v>
      </c>
      <c r="M49" s="470"/>
      <c r="N49" s="470"/>
      <c r="O49" s="471"/>
      <c r="P49" s="469" t="s">
        <v>276</v>
      </c>
      <c r="Q49" s="470"/>
      <c r="R49" s="470"/>
      <c r="S49" s="470"/>
      <c r="T49" s="470"/>
      <c r="U49" s="471"/>
      <c r="V49" s="469" t="s">
        <v>29</v>
      </c>
      <c r="W49" s="470"/>
      <c r="X49" s="470"/>
      <c r="Y49" s="471"/>
      <c r="Z49" s="469" t="s">
        <v>30</v>
      </c>
      <c r="AA49" s="470"/>
      <c r="AB49" s="470"/>
      <c r="AC49" s="470"/>
      <c r="AD49" s="470"/>
      <c r="AE49" s="471"/>
      <c r="AJ49" s="171" t="s">
        <v>268</v>
      </c>
    </row>
  </sheetData>
  <sheetProtection algorithmName="SHA-512" hashValue="c8aeH0+uXsDCeW5Hjs29qZlW1mfRdWVQemtc2dBNEAsYLJ77hUsWgE7eqRRFjNKwJdSuGVDSw/THo6N+6CIwpg==" saltValue="QirsqCBgn8rvY3TBOZce5Q==" spinCount="100000" sheet="1" selectLockedCells="1"/>
  <mergeCells count="130">
    <mergeCell ref="Z46:AE46"/>
    <mergeCell ref="Z49:AE49"/>
    <mergeCell ref="AB32:AJ32"/>
    <mergeCell ref="A39:AB39"/>
    <mergeCell ref="AC38:AE39"/>
    <mergeCell ref="A47:F47"/>
    <mergeCell ref="A44:AJ44"/>
    <mergeCell ref="R45:S45"/>
    <mergeCell ref="T45:V45"/>
    <mergeCell ref="W45:AB45"/>
    <mergeCell ref="AC45:AF45"/>
    <mergeCell ref="AG45:AH45"/>
    <mergeCell ref="AI45:AJ45"/>
    <mergeCell ref="A46:F46"/>
    <mergeCell ref="A42:AJ42"/>
    <mergeCell ref="O33:AJ33"/>
    <mergeCell ref="H46:K46"/>
    <mergeCell ref="H47:K48"/>
    <mergeCell ref="H49:K49"/>
    <mergeCell ref="P46:U46"/>
    <mergeCell ref="P49:U49"/>
    <mergeCell ref="L49:O49"/>
    <mergeCell ref="V49:Y49"/>
    <mergeCell ref="A33:G35"/>
    <mergeCell ref="A28:G30"/>
    <mergeCell ref="T32:V32"/>
    <mergeCell ref="P32:R32"/>
    <mergeCell ref="H32:L32"/>
    <mergeCell ref="W32:AA32"/>
    <mergeCell ref="A31:G32"/>
    <mergeCell ref="AE29:AG29"/>
    <mergeCell ref="J28:O28"/>
    <mergeCell ref="AA28:AJ28"/>
    <mergeCell ref="AI29:AJ29"/>
    <mergeCell ref="M31:V31"/>
    <mergeCell ref="W31:AA31"/>
    <mergeCell ref="AB31:AJ31"/>
    <mergeCell ref="J27:O27"/>
    <mergeCell ref="H35:I35"/>
    <mergeCell ref="AB25:AJ25"/>
    <mergeCell ref="L24:N24"/>
    <mergeCell ref="O24:Q24"/>
    <mergeCell ref="L25:N25"/>
    <mergeCell ref="O25:Q25"/>
    <mergeCell ref="S25:U25"/>
    <mergeCell ref="V25:X25"/>
    <mergeCell ref="Y25:AA25"/>
    <mergeCell ref="Y35:AJ35"/>
    <mergeCell ref="A17:G18"/>
    <mergeCell ref="H16:AJ16"/>
    <mergeCell ref="AB22:AJ22"/>
    <mergeCell ref="J33:N33"/>
    <mergeCell ref="A24:G24"/>
    <mergeCell ref="T23:Z23"/>
    <mergeCell ref="A21:G21"/>
    <mergeCell ref="I24:K24"/>
    <mergeCell ref="A20:G20"/>
    <mergeCell ref="H20:AJ20"/>
    <mergeCell ref="H21:AJ21"/>
    <mergeCell ref="A22:G22"/>
    <mergeCell ref="M22:S22"/>
    <mergeCell ref="M23:S23"/>
    <mergeCell ref="A23:G23"/>
    <mergeCell ref="A27:G27"/>
    <mergeCell ref="A26:G26"/>
    <mergeCell ref="H26:L26"/>
    <mergeCell ref="M26:Q26"/>
    <mergeCell ref="Q17:T17"/>
    <mergeCell ref="A25:G25"/>
    <mergeCell ref="T24:Z24"/>
    <mergeCell ref="AA23:AJ23"/>
    <mergeCell ref="AB26:AF26"/>
    <mergeCell ref="AG1:AH1"/>
    <mergeCell ref="Y9:AA9"/>
    <mergeCell ref="AC9:AE9"/>
    <mergeCell ref="AG9:AI9"/>
    <mergeCell ref="T5:AJ5"/>
    <mergeCell ref="T6:AJ6"/>
    <mergeCell ref="T7:AJ7"/>
    <mergeCell ref="AC1:AF1"/>
    <mergeCell ref="AI1:AJ1"/>
    <mergeCell ref="T9:X9"/>
    <mergeCell ref="T10:X10"/>
    <mergeCell ref="T8:AJ8"/>
    <mergeCell ref="M5:S5"/>
    <mergeCell ref="M6:S6"/>
    <mergeCell ref="M7:S7"/>
    <mergeCell ref="M8:S10"/>
    <mergeCell ref="Y10:AJ10"/>
    <mergeCell ref="A12:AJ12"/>
    <mergeCell ref="A19:G19"/>
    <mergeCell ref="A15:G16"/>
    <mergeCell ref="A14:G14"/>
    <mergeCell ref="W15:Y15"/>
    <mergeCell ref="AA15:AC15"/>
    <mergeCell ref="AE15:AG15"/>
    <mergeCell ref="V17:Y17"/>
    <mergeCell ref="AA17:AD17"/>
    <mergeCell ref="AF17:AI17"/>
    <mergeCell ref="T19:Z19"/>
    <mergeCell ref="H19:S19"/>
    <mergeCell ref="AA19:AJ19"/>
    <mergeCell ref="H15:O15"/>
    <mergeCell ref="I17:J17"/>
    <mergeCell ref="V14:AJ14"/>
    <mergeCell ref="L17:O17"/>
    <mergeCell ref="J14:L14"/>
    <mergeCell ref="N14:P14"/>
    <mergeCell ref="L46:O46"/>
    <mergeCell ref="V46:Y46"/>
    <mergeCell ref="H23:L23"/>
    <mergeCell ref="H29:O29"/>
    <mergeCell ref="H31:L31"/>
    <mergeCell ref="AA29:AC29"/>
    <mergeCell ref="M32:N32"/>
    <mergeCell ref="H30:AJ30"/>
    <mergeCell ref="W29:Y29"/>
    <mergeCell ref="O34:AJ34"/>
    <mergeCell ref="J35:U35"/>
    <mergeCell ref="W35:X35"/>
    <mergeCell ref="AE24:AF24"/>
    <mergeCell ref="U22:Z22"/>
    <mergeCell ref="AG26:AJ26"/>
    <mergeCell ref="AA24:AC24"/>
    <mergeCell ref="I25:K25"/>
    <mergeCell ref="A38:AB38"/>
    <mergeCell ref="AF38:AJ39"/>
    <mergeCell ref="AH24:AI24"/>
    <mergeCell ref="R26:V26"/>
    <mergeCell ref="W26:AA26"/>
  </mergeCells>
  <phoneticPr fontId="1"/>
  <hyperlinks>
    <hyperlink ref="A38:I38" r:id="rId1" display="四国電力ホームページ（https://www.yonden.co.jp/business/price/plan/index.html）" xr:uid="{00000000-0004-0000-0100-000000000000}"/>
  </hyperlinks>
  <printOptions horizontalCentered="1"/>
  <pageMargins left="0.39370078740157483" right="0.39370078740157483" top="0.27559055118110237" bottom="0" header="0" footer="0"/>
  <pageSetup paperSize="9" orientation="portrait" r:id="rId2"/>
  <ignoredErrors>
    <ignoredError sqref="AB31:AJ32 M31:V32 H20:AJ21" unlockedFormula="1"/>
  </ignoredErrors>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A761FE-FED7-454B-A05B-2EF06AD88D30}">
  <sheetPr>
    <tabColor theme="1" tint="0.499984740745262"/>
  </sheetPr>
  <dimension ref="A1:DW87"/>
  <sheetViews>
    <sheetView showGridLines="0" zoomScaleNormal="100" zoomScaleSheetLayoutView="100" workbookViewId="0">
      <selection activeCell="L3" sqref="L3:N4"/>
    </sheetView>
  </sheetViews>
  <sheetFormatPr defaultRowHeight="14.25" x14ac:dyDescent="0.4"/>
  <cols>
    <col min="1" max="1" width="1.5" style="11" customWidth="1"/>
    <col min="2" max="2" width="12.125" style="11" bestFit="1" customWidth="1"/>
    <col min="3" max="3" width="15.375" style="11" customWidth="1"/>
    <col min="4" max="4" width="7.625" style="11" customWidth="1"/>
    <col min="5" max="5" width="3.5" style="11" bestFit="1" customWidth="1"/>
    <col min="6" max="6" width="7.625" style="11" customWidth="1"/>
    <col min="7" max="7" width="3.5" style="11" bestFit="1" customWidth="1"/>
    <col min="8" max="8" width="7.625" style="11" customWidth="1"/>
    <col min="9" max="9" width="3.125" style="11" customWidth="1"/>
    <col min="10" max="10" width="12.125" style="11" customWidth="1"/>
    <col min="11" max="11" width="6.125" style="12" customWidth="1"/>
    <col min="12" max="12" width="8.625" style="12" customWidth="1"/>
    <col min="13" max="13" width="7.625" style="12" customWidth="1"/>
    <col min="14" max="14" width="5.875" style="12" customWidth="1"/>
    <col min="15" max="15" width="9" style="13" customWidth="1"/>
    <col min="16" max="33" width="9" style="11"/>
    <col min="34" max="34" width="9" style="84"/>
    <col min="35" max="16384" width="9" style="11"/>
  </cols>
  <sheetData>
    <row r="1" spans="1:127" ht="11.25" customHeight="1" x14ac:dyDescent="0.4">
      <c r="AH1" s="309" t="s">
        <v>194</v>
      </c>
    </row>
    <row r="2" spans="1:127" s="14" customFormat="1" ht="30" customHeight="1" thickBot="1" x14ac:dyDescent="0.45">
      <c r="B2" s="15" t="s">
        <v>214</v>
      </c>
      <c r="K2" s="13"/>
      <c r="L2" s="13"/>
      <c r="M2" s="13"/>
      <c r="N2" s="13"/>
      <c r="O2" s="13"/>
      <c r="AH2" s="309"/>
    </row>
    <row r="3" spans="1:127" s="14" customFormat="1" ht="24.95" customHeight="1" thickTop="1" x14ac:dyDescent="0.25">
      <c r="B3" s="331" t="s">
        <v>67</v>
      </c>
      <c r="C3" s="332"/>
      <c r="D3" s="332"/>
      <c r="E3" s="332"/>
      <c r="F3" s="332"/>
      <c r="G3" s="332"/>
      <c r="H3" s="332"/>
      <c r="I3" s="332"/>
      <c r="J3" s="332"/>
      <c r="K3" s="332"/>
      <c r="L3" s="315" t="s">
        <v>7</v>
      </c>
      <c r="M3" s="316"/>
      <c r="N3" s="317"/>
      <c r="O3" s="16"/>
      <c r="P3" s="16"/>
      <c r="Q3" s="16"/>
      <c r="R3" s="16"/>
      <c r="S3" s="16"/>
      <c r="T3" s="16"/>
      <c r="U3" s="16"/>
      <c r="V3" s="16"/>
      <c r="W3" s="16"/>
      <c r="X3" s="16"/>
      <c r="Y3" s="16"/>
      <c r="Z3" s="16"/>
      <c r="AA3" s="16"/>
      <c r="AB3" s="16"/>
      <c r="AC3" s="16"/>
      <c r="AD3" s="16"/>
      <c r="AE3" s="16"/>
      <c r="AF3" s="16"/>
      <c r="AG3" s="16"/>
      <c r="AH3" s="80" t="b">
        <v>1</v>
      </c>
      <c r="AI3" s="17"/>
      <c r="AJ3" s="17"/>
      <c r="AK3" s="17"/>
      <c r="AL3" s="17"/>
      <c r="AM3" s="17"/>
      <c r="AN3" s="17"/>
      <c r="AO3" s="17"/>
      <c r="AP3" s="17"/>
      <c r="AQ3" s="17"/>
      <c r="AR3" s="17"/>
      <c r="AS3" s="17"/>
      <c r="AT3" s="17"/>
      <c r="AU3" s="17"/>
      <c r="AV3" s="17"/>
      <c r="AW3" s="17"/>
      <c r="AX3" s="17"/>
      <c r="AY3" s="17"/>
      <c r="AZ3" s="17"/>
      <c r="BA3" s="17"/>
    </row>
    <row r="4" spans="1:127" s="14" customFormat="1" ht="24.95" customHeight="1" thickBot="1" x14ac:dyDescent="0.45">
      <c r="B4" s="333" t="s">
        <v>199</v>
      </c>
      <c r="C4" s="334"/>
      <c r="D4" s="334"/>
      <c r="E4" s="334"/>
      <c r="F4" s="334"/>
      <c r="G4" s="334"/>
      <c r="H4" s="334"/>
      <c r="I4" s="334"/>
      <c r="J4" s="334"/>
      <c r="K4" s="334"/>
      <c r="L4" s="318"/>
      <c r="M4" s="319"/>
      <c r="N4" s="320"/>
      <c r="O4" s="18"/>
      <c r="P4" s="18"/>
      <c r="Q4" s="18"/>
      <c r="R4" s="18"/>
      <c r="S4" s="18"/>
      <c r="T4" s="18"/>
      <c r="U4" s="18"/>
      <c r="V4" s="18"/>
      <c r="W4" s="18"/>
      <c r="X4" s="19"/>
      <c r="Y4" s="19"/>
      <c r="Z4" s="19"/>
      <c r="AA4" s="19"/>
      <c r="AB4" s="19"/>
      <c r="AC4" s="19"/>
      <c r="AD4" s="19"/>
      <c r="AE4" s="19"/>
      <c r="AF4" s="19"/>
      <c r="AG4" s="19"/>
      <c r="AH4" s="82"/>
      <c r="AI4" s="19"/>
      <c r="AJ4" s="19"/>
      <c r="AK4" s="19"/>
      <c r="AL4" s="19"/>
      <c r="AM4" s="19"/>
      <c r="AN4" s="19"/>
      <c r="AO4" s="19"/>
      <c r="AP4" s="19"/>
      <c r="AQ4" s="19"/>
      <c r="AR4" s="19"/>
      <c r="AS4" s="19"/>
      <c r="AT4" s="19"/>
      <c r="AU4" s="19"/>
      <c r="AV4" s="19"/>
      <c r="AW4" s="19"/>
    </row>
    <row r="5" spans="1:127" s="173" customFormat="1" ht="21.75" customHeight="1" thickTop="1" x14ac:dyDescent="0.3">
      <c r="B5" s="183" t="s">
        <v>212</v>
      </c>
      <c r="C5" s="179"/>
      <c r="D5" s="177"/>
      <c r="E5" s="177"/>
      <c r="F5" s="177"/>
      <c r="G5" s="177"/>
      <c r="H5" s="177"/>
      <c r="I5" s="177"/>
      <c r="J5" s="177"/>
      <c r="K5" s="177"/>
      <c r="L5" s="177"/>
      <c r="M5" s="177"/>
      <c r="N5" s="177"/>
      <c r="O5" s="181"/>
      <c r="P5" s="181"/>
      <c r="Q5" s="181"/>
      <c r="R5" s="181"/>
      <c r="S5" s="181"/>
      <c r="T5" s="181"/>
      <c r="U5" s="181"/>
      <c r="V5" s="181"/>
      <c r="W5" s="181"/>
      <c r="X5" s="181"/>
      <c r="Y5" s="181"/>
      <c r="Z5" s="181"/>
      <c r="AA5" s="181"/>
      <c r="AB5" s="181"/>
      <c r="AC5" s="181"/>
      <c r="AD5" s="181"/>
      <c r="AE5" s="181"/>
      <c r="AF5" s="181"/>
      <c r="AG5" s="181"/>
      <c r="AH5" s="181"/>
      <c r="AI5" s="181"/>
      <c r="AJ5" s="181"/>
      <c r="AK5" s="181"/>
      <c r="AL5" s="181"/>
      <c r="AM5" s="181"/>
      <c r="AN5" s="181"/>
      <c r="AO5" s="181"/>
      <c r="AP5" s="181"/>
      <c r="AQ5" s="181"/>
      <c r="AR5" s="174"/>
      <c r="AS5" s="174"/>
      <c r="AT5" s="174"/>
      <c r="AU5" s="174"/>
      <c r="AV5" s="174"/>
      <c r="AW5" s="174"/>
      <c r="AX5" s="174"/>
      <c r="AY5" s="174"/>
      <c r="AZ5" s="174"/>
      <c r="BA5" s="175"/>
      <c r="BB5" s="175"/>
      <c r="BC5" s="175"/>
      <c r="BD5" s="175"/>
      <c r="BE5" s="175"/>
      <c r="BF5" s="175"/>
      <c r="BG5" s="175"/>
      <c r="BH5" s="175"/>
      <c r="BI5" s="175"/>
      <c r="BJ5" s="175"/>
      <c r="BK5" s="175"/>
      <c r="BL5" s="175"/>
      <c r="BM5" s="175"/>
      <c r="BN5" s="175"/>
      <c r="BO5" s="175"/>
      <c r="BP5" s="175"/>
      <c r="BQ5" s="175"/>
      <c r="BR5" s="175"/>
      <c r="BS5" s="175"/>
      <c r="BT5" s="175"/>
      <c r="BU5" s="175"/>
      <c r="BV5" s="175"/>
      <c r="BW5" s="175"/>
      <c r="BX5" s="175"/>
      <c r="BY5" s="175"/>
      <c r="BZ5" s="175"/>
      <c r="CA5" s="175"/>
      <c r="CB5" s="175"/>
      <c r="CC5" s="175"/>
      <c r="CD5" s="175"/>
      <c r="CE5" s="175"/>
      <c r="CF5" s="175"/>
      <c r="CG5" s="175"/>
      <c r="CH5" s="175"/>
      <c r="CI5" s="175"/>
      <c r="CJ5" s="175"/>
      <c r="CK5" s="175"/>
      <c r="CL5" s="175"/>
      <c r="CM5" s="175"/>
      <c r="CN5" s="175"/>
      <c r="CO5" s="175"/>
      <c r="CP5" s="175"/>
      <c r="CQ5" s="175"/>
      <c r="CR5" s="175"/>
      <c r="CS5" s="175"/>
      <c r="CT5" s="175"/>
      <c r="CU5" s="175"/>
      <c r="CV5" s="175"/>
      <c r="CW5" s="175"/>
      <c r="CX5" s="175"/>
      <c r="CY5" s="175"/>
      <c r="CZ5" s="175"/>
      <c r="DA5" s="175"/>
      <c r="DB5" s="175"/>
      <c r="DC5" s="175"/>
      <c r="DD5" s="175"/>
      <c r="DE5" s="175"/>
      <c r="DF5" s="175"/>
      <c r="DG5" s="175"/>
      <c r="DH5" s="176"/>
      <c r="DI5" s="175"/>
      <c r="DJ5" s="175"/>
      <c r="DK5" s="175"/>
      <c r="DL5" s="175"/>
      <c r="DM5" s="175"/>
      <c r="DN5" s="175"/>
      <c r="DO5" s="175"/>
      <c r="DP5" s="175"/>
      <c r="DQ5" s="175"/>
      <c r="DR5" s="175"/>
      <c r="DS5" s="175"/>
      <c r="DT5" s="175"/>
      <c r="DU5" s="175"/>
      <c r="DV5" s="175"/>
      <c r="DW5" s="175"/>
    </row>
    <row r="6" spans="1:127" s="173" customFormat="1" ht="20.100000000000001" customHeight="1" x14ac:dyDescent="0.4">
      <c r="B6" s="182" t="s">
        <v>213</v>
      </c>
      <c r="C6" s="180"/>
      <c r="D6" s="178"/>
      <c r="E6" s="178"/>
      <c r="F6" s="178"/>
      <c r="G6" s="178"/>
      <c r="H6" s="178"/>
      <c r="I6" s="178"/>
      <c r="J6" s="178"/>
      <c r="K6" s="178"/>
      <c r="L6" s="178"/>
      <c r="M6" s="178"/>
      <c r="N6" s="178"/>
      <c r="O6" s="178"/>
      <c r="P6" s="178"/>
      <c r="Q6" s="178"/>
      <c r="R6" s="178"/>
      <c r="S6" s="178"/>
      <c r="T6" s="178"/>
      <c r="U6" s="178"/>
      <c r="V6" s="178"/>
      <c r="W6" s="178"/>
      <c r="X6" s="178"/>
      <c r="Y6" s="178"/>
      <c r="Z6" s="178"/>
      <c r="AA6" s="178"/>
      <c r="AB6" s="178"/>
      <c r="AC6" s="178"/>
      <c r="AD6" s="178"/>
      <c r="AE6" s="178"/>
      <c r="AF6" s="178"/>
      <c r="AG6" s="178"/>
      <c r="AH6" s="178"/>
      <c r="AI6" s="178"/>
      <c r="AJ6" s="178"/>
      <c r="AK6" s="178"/>
      <c r="AL6" s="178"/>
      <c r="AM6" s="178"/>
      <c r="AN6" s="178"/>
      <c r="AO6" s="178"/>
      <c r="AP6" s="178"/>
      <c r="AQ6" s="178"/>
      <c r="AR6" s="174"/>
      <c r="AS6" s="174"/>
      <c r="AT6" s="174"/>
      <c r="AU6" s="174"/>
      <c r="AV6" s="174"/>
      <c r="AW6" s="174"/>
      <c r="AX6" s="174"/>
      <c r="AY6" s="174"/>
      <c r="AZ6" s="174"/>
      <c r="BA6" s="175"/>
      <c r="BB6" s="175"/>
      <c r="BC6" s="175"/>
      <c r="BD6" s="175"/>
      <c r="BE6" s="175"/>
      <c r="BF6" s="175"/>
      <c r="BG6" s="175"/>
      <c r="BH6" s="175"/>
      <c r="BI6" s="175"/>
      <c r="BJ6" s="175"/>
      <c r="BK6" s="175"/>
      <c r="BL6" s="175"/>
      <c r="BM6" s="175"/>
      <c r="BN6" s="175"/>
      <c r="BO6" s="175"/>
      <c r="BP6" s="175"/>
      <c r="BQ6" s="175"/>
      <c r="BR6" s="175"/>
      <c r="BS6" s="175"/>
      <c r="BT6" s="175"/>
      <c r="BU6" s="175"/>
      <c r="BV6" s="175"/>
      <c r="BW6" s="175"/>
      <c r="BX6" s="175"/>
      <c r="BY6" s="175"/>
      <c r="BZ6" s="175"/>
      <c r="CA6" s="175"/>
      <c r="CB6" s="175"/>
      <c r="CC6" s="175"/>
      <c r="CD6" s="175"/>
      <c r="CE6" s="175"/>
      <c r="CF6" s="175"/>
      <c r="CG6" s="175"/>
      <c r="CH6" s="175"/>
      <c r="CI6" s="175"/>
      <c r="CJ6" s="175"/>
      <c r="CK6" s="175"/>
      <c r="CL6" s="175"/>
      <c r="CM6" s="175"/>
      <c r="CN6" s="175"/>
      <c r="CO6" s="175"/>
      <c r="CP6" s="175"/>
      <c r="CQ6" s="175"/>
      <c r="CR6" s="175"/>
      <c r="CS6" s="175"/>
      <c r="CT6" s="175"/>
      <c r="CU6" s="175"/>
      <c r="CV6" s="175"/>
      <c r="CW6" s="175"/>
      <c r="CX6" s="175"/>
      <c r="CY6" s="175"/>
      <c r="CZ6" s="175"/>
      <c r="DA6" s="175"/>
      <c r="DB6" s="175"/>
      <c r="DC6" s="175"/>
      <c r="DD6" s="175"/>
      <c r="DE6" s="175"/>
      <c r="DF6" s="175"/>
      <c r="DG6" s="175"/>
      <c r="DH6" s="176"/>
      <c r="DI6" s="175"/>
      <c r="DJ6" s="175"/>
      <c r="DK6" s="175"/>
      <c r="DL6" s="175"/>
      <c r="DM6" s="175"/>
      <c r="DN6" s="175"/>
      <c r="DO6" s="175"/>
      <c r="DP6" s="175"/>
      <c r="DQ6" s="175"/>
      <c r="DR6" s="175"/>
      <c r="DS6" s="175"/>
      <c r="DT6" s="175"/>
      <c r="DU6" s="175"/>
      <c r="DV6" s="175"/>
      <c r="DW6" s="175"/>
    </row>
    <row r="7" spans="1:127" s="14" customFormat="1" ht="19.5" customHeight="1" x14ac:dyDescent="0.4">
      <c r="K7" s="13"/>
      <c r="L7" s="13"/>
      <c r="M7" s="13"/>
      <c r="N7" s="13"/>
      <c r="O7" s="13"/>
      <c r="AH7" s="83"/>
    </row>
    <row r="8" spans="1:127" s="20" customFormat="1" ht="32.25" customHeight="1" x14ac:dyDescent="0.4">
      <c r="B8" s="21" t="s">
        <v>80</v>
      </c>
      <c r="D8" s="269" t="str">
        <f>IF(OR(K13="入力要",K14="入力要",K15="入力要",K16="入力要",K17="入力要",K18="入力要",K19="入力要",K21="入力要",K22="入力要",K23="入力要",K28="入力要",K29="入力要",K34="入力要",K35="入力要",K30="入力要",K31="入力要",K32="入力要",K33="入力要",K41="入力要",K42="入力要",K43="入力要",K44="入力要",K48="入力要",K46="入力要",K47="入力要",K49="入力要"),"未入力の項目があります。確認してください。","")</f>
        <v/>
      </c>
      <c r="E8" s="269"/>
      <c r="F8" s="269"/>
      <c r="G8" s="269"/>
      <c r="H8" s="269"/>
      <c r="I8" s="269"/>
      <c r="J8" s="269"/>
      <c r="K8" s="86"/>
      <c r="L8" s="86"/>
      <c r="M8" s="22"/>
      <c r="N8" s="22"/>
      <c r="O8" s="22"/>
      <c r="P8" s="22"/>
      <c r="Q8" s="22"/>
      <c r="R8" s="22"/>
      <c r="AH8" s="83"/>
    </row>
    <row r="9" spans="1:127" s="20" customFormat="1" ht="11.25" customHeight="1" x14ac:dyDescent="0.4">
      <c r="B9" s="21"/>
      <c r="D9" s="23"/>
      <c r="E9" s="23"/>
      <c r="F9" s="23"/>
      <c r="G9" s="23"/>
      <c r="H9" s="23"/>
      <c r="I9" s="23"/>
      <c r="J9" s="23"/>
      <c r="K9" s="22"/>
      <c r="L9" s="22"/>
      <c r="M9" s="22"/>
      <c r="N9" s="22"/>
      <c r="O9" s="22"/>
      <c r="P9" s="22"/>
      <c r="Q9" s="22"/>
      <c r="R9" s="22"/>
      <c r="AH9" s="83"/>
    </row>
    <row r="10" spans="1:127" s="20" customFormat="1" ht="20.25" x14ac:dyDescent="0.4">
      <c r="B10" s="24" t="s">
        <v>209</v>
      </c>
      <c r="D10" s="25"/>
      <c r="E10" s="25"/>
      <c r="F10" s="25"/>
      <c r="G10" s="25"/>
      <c r="H10" s="276" t="s">
        <v>210</v>
      </c>
      <c r="I10" s="276"/>
      <c r="J10" s="170" t="s">
        <v>99</v>
      </c>
      <c r="L10" s="26"/>
      <c r="N10" s="27"/>
      <c r="O10" s="27"/>
      <c r="P10" s="22"/>
      <c r="Q10" s="22"/>
      <c r="R10" s="22"/>
      <c r="AH10" s="83"/>
    </row>
    <row r="11" spans="1:127" s="20" customFormat="1" ht="6" customHeight="1" x14ac:dyDescent="0.4">
      <c r="B11" s="28"/>
      <c r="D11" s="25"/>
      <c r="E11" s="25"/>
      <c r="F11" s="25"/>
      <c r="G11" s="25"/>
      <c r="H11" s="25"/>
      <c r="I11" s="25"/>
      <c r="J11" s="29"/>
      <c r="K11" s="28"/>
      <c r="L11" s="27"/>
      <c r="M11" s="27"/>
      <c r="N11" s="27"/>
      <c r="O11" s="27"/>
      <c r="P11" s="22"/>
      <c r="Q11" s="22"/>
      <c r="R11" s="22"/>
      <c r="AH11" s="83"/>
    </row>
    <row r="12" spans="1:127" s="30" customFormat="1" ht="18.75" customHeight="1" x14ac:dyDescent="0.4">
      <c r="B12" s="31"/>
      <c r="C12" s="31"/>
      <c r="D12" s="31"/>
      <c r="E12" s="31"/>
      <c r="F12" s="31"/>
      <c r="G12" s="31"/>
      <c r="H12" s="31"/>
      <c r="I12" s="31"/>
      <c r="J12" s="31"/>
      <c r="K12" s="323" t="s">
        <v>95</v>
      </c>
      <c r="L12" s="321"/>
      <c r="M12" s="321" t="s">
        <v>93</v>
      </c>
      <c r="N12" s="321"/>
      <c r="O12" s="321"/>
      <c r="P12" s="321"/>
      <c r="Q12" s="321"/>
      <c r="R12" s="322"/>
      <c r="S12" s="32"/>
      <c r="AH12" s="84"/>
    </row>
    <row r="13" spans="1:127" s="30" customFormat="1" ht="18" customHeight="1" x14ac:dyDescent="0.4">
      <c r="A13" s="32"/>
      <c r="B13" s="244" t="s">
        <v>19</v>
      </c>
      <c r="C13" s="244"/>
      <c r="D13" s="1">
        <v>2025</v>
      </c>
      <c r="E13" s="33" t="s">
        <v>0</v>
      </c>
      <c r="F13" s="2">
        <v>3</v>
      </c>
      <c r="G13" s="33" t="s">
        <v>53</v>
      </c>
      <c r="H13" s="2">
        <v>1</v>
      </c>
      <c r="I13" s="33" t="s">
        <v>52</v>
      </c>
      <c r="J13" s="34"/>
      <c r="K13" s="88" t="str">
        <f>IF(OR(D13="",F13="",H13=""),"入力要","")</f>
        <v/>
      </c>
      <c r="L13" s="35" t="s">
        <v>12</v>
      </c>
      <c r="M13" s="36" t="s">
        <v>100</v>
      </c>
      <c r="N13" s="37"/>
      <c r="O13" s="37"/>
      <c r="P13" s="38"/>
      <c r="Q13" s="38"/>
      <c r="R13" s="39"/>
      <c r="S13" s="40"/>
      <c r="AH13" s="84"/>
    </row>
    <row r="14" spans="1:127" s="30" customFormat="1" ht="18" customHeight="1" x14ac:dyDescent="0.4">
      <c r="A14" s="32"/>
      <c r="B14" s="244" t="s">
        <v>76</v>
      </c>
      <c r="C14" s="244"/>
      <c r="D14" s="277" t="s">
        <v>221</v>
      </c>
      <c r="E14" s="278"/>
      <c r="F14" s="278"/>
      <c r="G14" s="278"/>
      <c r="H14" s="278"/>
      <c r="I14" s="278"/>
      <c r="J14" s="279"/>
      <c r="K14" s="88" t="str">
        <f>IF(D14="","入力要","")</f>
        <v/>
      </c>
      <c r="L14" s="225" t="s">
        <v>12</v>
      </c>
      <c r="M14" s="36" t="s">
        <v>8</v>
      </c>
      <c r="N14" s="37"/>
      <c r="O14" s="37"/>
      <c r="P14" s="38"/>
      <c r="Q14" s="38"/>
      <c r="R14" s="39"/>
      <c r="S14" s="40"/>
      <c r="AH14" s="84"/>
    </row>
    <row r="15" spans="1:127" s="30" customFormat="1" ht="18" customHeight="1" x14ac:dyDescent="0.4">
      <c r="B15" s="244" t="s">
        <v>79</v>
      </c>
      <c r="C15" s="244"/>
      <c r="D15" s="507" t="s">
        <v>222</v>
      </c>
      <c r="E15" s="508"/>
      <c r="F15" s="508"/>
      <c r="G15" s="508"/>
      <c r="H15" s="508"/>
      <c r="I15" s="508"/>
      <c r="J15" s="509"/>
      <c r="K15" s="88" t="str">
        <f>IF(D15="","入力要","")</f>
        <v/>
      </c>
      <c r="L15" s="225" t="s">
        <v>12</v>
      </c>
      <c r="M15" s="36" t="s">
        <v>8</v>
      </c>
      <c r="N15" s="37"/>
      <c r="O15" s="37"/>
      <c r="P15" s="38"/>
      <c r="Q15" s="38"/>
      <c r="R15" s="39"/>
      <c r="S15" s="40"/>
      <c r="AH15" s="84"/>
    </row>
    <row r="16" spans="1:127" s="30" customFormat="1" ht="18" customHeight="1" x14ac:dyDescent="0.4">
      <c r="B16" s="244" t="s">
        <v>20</v>
      </c>
      <c r="C16" s="244"/>
      <c r="D16" s="507" t="s">
        <v>223</v>
      </c>
      <c r="E16" s="508"/>
      <c r="F16" s="508"/>
      <c r="G16" s="508"/>
      <c r="H16" s="508"/>
      <c r="I16" s="508"/>
      <c r="J16" s="509"/>
      <c r="K16" s="88" t="str">
        <f>IF(D16="","入力要","")</f>
        <v/>
      </c>
      <c r="L16" s="225" t="s">
        <v>12</v>
      </c>
      <c r="M16" s="36" t="s">
        <v>8</v>
      </c>
      <c r="N16" s="37"/>
      <c r="O16" s="37"/>
      <c r="P16" s="38"/>
      <c r="Q16" s="38"/>
      <c r="R16" s="39"/>
      <c r="S16" s="40"/>
      <c r="AH16" s="84"/>
    </row>
    <row r="17" spans="2:36" s="30" customFormat="1" ht="18" customHeight="1" x14ac:dyDescent="0.4">
      <c r="B17" s="244" t="s">
        <v>77</v>
      </c>
      <c r="C17" s="226" t="s">
        <v>46</v>
      </c>
      <c r="D17" s="507" t="s">
        <v>224</v>
      </c>
      <c r="E17" s="508"/>
      <c r="F17" s="508"/>
      <c r="G17" s="508"/>
      <c r="H17" s="508"/>
      <c r="I17" s="508"/>
      <c r="J17" s="509"/>
      <c r="K17" s="88" t="str">
        <f>IF(D17="","入力要","")</f>
        <v/>
      </c>
      <c r="L17" s="225" t="s">
        <v>12</v>
      </c>
      <c r="M17" s="36" t="s">
        <v>8</v>
      </c>
      <c r="N17" s="37"/>
      <c r="O17" s="37"/>
      <c r="P17" s="38"/>
      <c r="Q17" s="38"/>
      <c r="R17" s="39"/>
      <c r="S17" s="40"/>
      <c r="AH17" s="84"/>
    </row>
    <row r="18" spans="2:36" s="30" customFormat="1" ht="18" customHeight="1" x14ac:dyDescent="0.4">
      <c r="B18" s="244"/>
      <c r="C18" s="226" t="s">
        <v>47</v>
      </c>
      <c r="D18" s="3" t="s">
        <v>225</v>
      </c>
      <c r="E18" s="42" t="s">
        <v>50</v>
      </c>
      <c r="F18" s="4" t="s">
        <v>226</v>
      </c>
      <c r="G18" s="42" t="s">
        <v>50</v>
      </c>
      <c r="H18" s="4" t="s">
        <v>227</v>
      </c>
      <c r="I18" s="42"/>
      <c r="J18" s="43"/>
      <c r="K18" s="88" t="str">
        <f>IF(OR(D18="",F18="",H18=""),"入力要","")</f>
        <v/>
      </c>
      <c r="L18" s="225" t="s">
        <v>12</v>
      </c>
      <c r="M18" s="36" t="s">
        <v>8</v>
      </c>
      <c r="N18" s="37"/>
      <c r="O18" s="37"/>
      <c r="P18" s="38"/>
      <c r="Q18" s="38"/>
      <c r="R18" s="39"/>
      <c r="S18" s="40"/>
      <c r="AH18" s="84"/>
    </row>
    <row r="19" spans="2:36" s="30" customFormat="1" ht="18" customHeight="1" x14ac:dyDescent="0.4">
      <c r="B19" s="244"/>
      <c r="C19" s="226" t="s">
        <v>48</v>
      </c>
      <c r="D19" s="510" t="s">
        <v>228</v>
      </c>
      <c r="E19" s="511"/>
      <c r="F19" s="511"/>
      <c r="G19" s="511"/>
      <c r="H19" s="511"/>
      <c r="I19" s="511"/>
      <c r="J19" s="512"/>
      <c r="K19" s="88" t="str">
        <f>IF(D19="","入力要","")</f>
        <v/>
      </c>
      <c r="L19" s="225" t="s">
        <v>12</v>
      </c>
      <c r="M19" s="36" t="s">
        <v>8</v>
      </c>
      <c r="N19" s="37"/>
      <c r="O19" s="37"/>
      <c r="P19" s="38"/>
      <c r="Q19" s="38"/>
      <c r="R19" s="39"/>
      <c r="S19" s="40"/>
      <c r="AH19" s="84"/>
    </row>
    <row r="20" spans="2:36" s="30" customFormat="1" ht="3.75" customHeight="1" x14ac:dyDescent="0.4">
      <c r="B20" s="31"/>
      <c r="C20" s="31"/>
      <c r="D20" s="31"/>
      <c r="E20" s="31"/>
      <c r="F20" s="31"/>
      <c r="G20" s="31"/>
      <c r="H20" s="31"/>
      <c r="I20" s="31"/>
      <c r="J20" s="31"/>
      <c r="K20" s="89"/>
      <c r="L20" s="44"/>
      <c r="M20" s="45"/>
      <c r="N20" s="46"/>
      <c r="O20" s="46"/>
      <c r="P20" s="20"/>
      <c r="Q20" s="20"/>
      <c r="R20" s="47"/>
      <c r="S20" s="40"/>
      <c r="AH20" s="84"/>
    </row>
    <row r="21" spans="2:36" s="30" customFormat="1" ht="18" customHeight="1" x14ac:dyDescent="0.4">
      <c r="B21" s="244" t="s">
        <v>9</v>
      </c>
      <c r="C21" s="244"/>
      <c r="D21" s="273" t="s">
        <v>45</v>
      </c>
      <c r="E21" s="274"/>
      <c r="F21" s="274"/>
      <c r="G21" s="274"/>
      <c r="H21" s="274"/>
      <c r="I21" s="274"/>
      <c r="J21" s="275"/>
      <c r="K21" s="90" t="str">
        <f>IF(D21="","入力要","")</f>
        <v/>
      </c>
      <c r="L21" s="48" t="s">
        <v>12</v>
      </c>
      <c r="M21" s="49" t="s">
        <v>82</v>
      </c>
      <c r="N21" s="50"/>
      <c r="O21" s="50"/>
      <c r="P21" s="20"/>
      <c r="Q21" s="20"/>
      <c r="R21" s="47"/>
      <c r="S21" s="40"/>
      <c r="AH21" s="84"/>
    </row>
    <row r="22" spans="2:36" s="30" customFormat="1" ht="18" customHeight="1" x14ac:dyDescent="0.4">
      <c r="B22" s="270" t="s">
        <v>49</v>
      </c>
      <c r="C22" s="229" t="s">
        <v>13</v>
      </c>
      <c r="D22" s="184" t="s">
        <v>229</v>
      </c>
      <c r="E22" s="52" t="s">
        <v>24</v>
      </c>
      <c r="F22" s="185" t="s">
        <v>230</v>
      </c>
      <c r="G22" s="53"/>
      <c r="H22" s="53"/>
      <c r="I22" s="53"/>
      <c r="J22" s="54"/>
      <c r="K22" s="90" t="str">
        <f>IF(OR(D22="",F22=""),"入力要","")</f>
        <v/>
      </c>
      <c r="L22" s="225" t="s">
        <v>12</v>
      </c>
      <c r="M22" s="36" t="s">
        <v>8</v>
      </c>
      <c r="N22" s="37"/>
      <c r="O22" s="37"/>
      <c r="P22" s="38"/>
      <c r="Q22" s="38"/>
      <c r="R22" s="39"/>
      <c r="S22" s="40"/>
      <c r="AH22" s="84"/>
    </row>
    <row r="23" spans="2:36" s="30" customFormat="1" ht="36" customHeight="1" x14ac:dyDescent="0.4">
      <c r="B23" s="271"/>
      <c r="C23" s="55" t="s">
        <v>14</v>
      </c>
      <c r="D23" s="283" t="s">
        <v>231</v>
      </c>
      <c r="E23" s="283"/>
      <c r="F23" s="283"/>
      <c r="G23" s="283"/>
      <c r="H23" s="283"/>
      <c r="I23" s="283"/>
      <c r="J23" s="283"/>
      <c r="K23" s="90" t="str">
        <f>IF(D23="","入力要","")</f>
        <v/>
      </c>
      <c r="L23" s="225" t="s">
        <v>12</v>
      </c>
      <c r="M23" s="36" t="s">
        <v>8</v>
      </c>
      <c r="N23" s="37"/>
      <c r="O23" s="37"/>
      <c r="P23" s="38"/>
      <c r="Q23" s="38"/>
      <c r="R23" s="39"/>
      <c r="S23" s="40"/>
      <c r="AH23" s="84"/>
    </row>
    <row r="24" spans="2:36" s="30" customFormat="1" ht="18" customHeight="1" x14ac:dyDescent="0.4">
      <c r="B24" s="272"/>
      <c r="C24" s="228" t="s">
        <v>47</v>
      </c>
      <c r="D24" s="9" t="s">
        <v>232</v>
      </c>
      <c r="E24" s="57" t="s">
        <v>50</v>
      </c>
      <c r="F24" s="10" t="s">
        <v>233</v>
      </c>
      <c r="G24" s="57" t="s">
        <v>50</v>
      </c>
      <c r="H24" s="10" t="s">
        <v>234</v>
      </c>
      <c r="I24" s="57"/>
      <c r="J24" s="58"/>
      <c r="K24" s="90"/>
      <c r="L24" s="225"/>
      <c r="M24" s="36" t="s">
        <v>8</v>
      </c>
      <c r="N24" s="37"/>
      <c r="O24" s="37"/>
      <c r="P24" s="38"/>
      <c r="Q24" s="38"/>
      <c r="R24" s="39"/>
      <c r="S24" s="40"/>
      <c r="AH24" s="84"/>
    </row>
    <row r="25" spans="2:36" s="30" customFormat="1" ht="18" customHeight="1" x14ac:dyDescent="0.4">
      <c r="B25" s="260" t="s">
        <v>83</v>
      </c>
      <c r="C25" s="61" t="s">
        <v>84</v>
      </c>
      <c r="D25" s="328">
        <v>3123456789</v>
      </c>
      <c r="E25" s="329"/>
      <c r="F25" s="329"/>
      <c r="G25" s="329"/>
      <c r="H25" s="329"/>
      <c r="I25" s="329"/>
      <c r="J25" s="330"/>
      <c r="K25" s="91"/>
      <c r="L25" s="225"/>
      <c r="M25" s="36" t="s">
        <v>96</v>
      </c>
      <c r="N25" s="37"/>
      <c r="O25" s="37"/>
      <c r="P25" s="38"/>
      <c r="Q25" s="38"/>
      <c r="R25" s="39"/>
      <c r="S25" s="40"/>
      <c r="AH25" s="84"/>
    </row>
    <row r="26" spans="2:36" s="30" customFormat="1" ht="18" customHeight="1" x14ac:dyDescent="0.4">
      <c r="B26" s="272"/>
      <c r="C26" s="228" t="s">
        <v>85</v>
      </c>
      <c r="D26" s="338"/>
      <c r="E26" s="339"/>
      <c r="F26" s="339"/>
      <c r="G26" s="339"/>
      <c r="H26" s="339"/>
      <c r="I26" s="339"/>
      <c r="J26" s="340"/>
      <c r="K26" s="92"/>
      <c r="L26" s="225"/>
      <c r="M26" s="36" t="s">
        <v>97</v>
      </c>
      <c r="N26" s="37"/>
      <c r="O26" s="37"/>
      <c r="P26" s="38"/>
      <c r="Q26" s="38"/>
      <c r="R26" s="39"/>
      <c r="S26" s="40"/>
      <c r="AH26" s="84"/>
    </row>
    <row r="27" spans="2:36" s="30" customFormat="1" ht="18" customHeight="1" x14ac:dyDescent="0.4">
      <c r="B27" s="284" t="s">
        <v>44</v>
      </c>
      <c r="C27" s="285"/>
      <c r="D27" s="335" t="s">
        <v>253</v>
      </c>
      <c r="E27" s="336"/>
      <c r="F27" s="336"/>
      <c r="G27" s="336"/>
      <c r="H27" s="336"/>
      <c r="I27" s="336"/>
      <c r="J27" s="337"/>
      <c r="K27" s="93"/>
      <c r="L27" s="225"/>
      <c r="M27" s="36" t="s">
        <v>98</v>
      </c>
      <c r="N27" s="37"/>
      <c r="O27" s="37"/>
      <c r="P27" s="38"/>
      <c r="Q27" s="38"/>
      <c r="R27" s="39"/>
      <c r="S27" s="40"/>
      <c r="AH27" s="84"/>
    </row>
    <row r="28" spans="2:36" s="30" customFormat="1" ht="18" customHeight="1" x14ac:dyDescent="0.4">
      <c r="B28" s="284" t="s">
        <v>1</v>
      </c>
      <c r="C28" s="285"/>
      <c r="D28" s="257" t="s">
        <v>235</v>
      </c>
      <c r="E28" s="258"/>
      <c r="F28" s="258"/>
      <c r="G28" s="258"/>
      <c r="H28" s="258"/>
      <c r="I28" s="258"/>
      <c r="J28" s="259"/>
      <c r="K28" s="88" t="str">
        <f>IF(D28="","入力要","")</f>
        <v/>
      </c>
      <c r="L28" s="225" t="s">
        <v>12</v>
      </c>
      <c r="M28" s="36" t="s">
        <v>86</v>
      </c>
      <c r="N28" s="37"/>
      <c r="O28" s="37"/>
      <c r="P28" s="38"/>
      <c r="Q28" s="38"/>
      <c r="R28" s="39"/>
      <c r="S28" s="40"/>
      <c r="AH28" s="84"/>
    </row>
    <row r="29" spans="2:36" s="30" customFormat="1" ht="18" customHeight="1" x14ac:dyDescent="0.4">
      <c r="B29" s="248" t="s">
        <v>15</v>
      </c>
      <c r="C29" s="249"/>
      <c r="D29" s="252" t="s">
        <v>236</v>
      </c>
      <c r="E29" s="253"/>
      <c r="F29" s="253"/>
      <c r="G29" s="253"/>
      <c r="H29" s="253"/>
      <c r="I29" s="253"/>
      <c r="J29" s="254"/>
      <c r="K29" s="88" t="str">
        <f>IF(D29="","入力要","")</f>
        <v/>
      </c>
      <c r="L29" s="225" t="s">
        <v>12</v>
      </c>
      <c r="M29" s="36" t="s">
        <v>82</v>
      </c>
      <c r="N29" s="37"/>
      <c r="O29" s="37"/>
      <c r="P29" s="38"/>
      <c r="Q29" s="38"/>
      <c r="R29" s="39"/>
      <c r="S29" s="40"/>
      <c r="AH29" s="84"/>
    </row>
    <row r="30" spans="2:36" s="30" customFormat="1" ht="18" customHeight="1" x14ac:dyDescent="0.4">
      <c r="B30" s="248" t="s">
        <v>202</v>
      </c>
      <c r="C30" s="55" t="s">
        <v>259</v>
      </c>
      <c r="D30" s="59"/>
      <c r="E30" s="243" t="s">
        <v>259</v>
      </c>
      <c r="F30" s="243"/>
      <c r="G30" s="243"/>
      <c r="H30" s="243"/>
      <c r="I30" s="243"/>
      <c r="J30" s="243"/>
      <c r="K30" s="230" t="str">
        <f>IF(SUM($AJ$30:$AJ$33)=0,"入力要","")</f>
        <v/>
      </c>
      <c r="L30" s="225" t="str">
        <f>IF(SUM($AJ$30:$AJ$33)=0,"〇","")</f>
        <v/>
      </c>
      <c r="M30" s="36" t="s">
        <v>264</v>
      </c>
      <c r="N30" s="37"/>
      <c r="O30" s="37"/>
      <c r="P30" s="38"/>
      <c r="Q30" s="38"/>
      <c r="R30" s="39"/>
      <c r="S30" s="40"/>
      <c r="AH30" s="81" t="b">
        <v>1</v>
      </c>
      <c r="AJ30" s="30">
        <f>IF(AH30=TRUE,1,0)</f>
        <v>1</v>
      </c>
    </row>
    <row r="31" spans="2:36" s="30" customFormat="1" ht="18" customHeight="1" x14ac:dyDescent="0.4">
      <c r="B31" s="250"/>
      <c r="C31" s="55" t="s">
        <v>203</v>
      </c>
      <c r="D31" s="60"/>
      <c r="E31" s="255" t="s">
        <v>237</v>
      </c>
      <c r="F31" s="255"/>
      <c r="G31" s="255"/>
      <c r="H31" s="255"/>
      <c r="I31" s="255"/>
      <c r="J31" s="255"/>
      <c r="K31" s="230" t="str">
        <f>IF(SUM($AJ$30:$AJ$33)=0,"入力要","")</f>
        <v/>
      </c>
      <c r="L31" s="225" t="str">
        <f>IF(SUM($AJ$30:$AJ$33)=0,"〇","")</f>
        <v/>
      </c>
      <c r="M31" s="36" t="s">
        <v>262</v>
      </c>
      <c r="N31" s="37"/>
      <c r="O31" s="37"/>
      <c r="P31" s="38"/>
      <c r="Q31" s="38"/>
      <c r="R31" s="39"/>
      <c r="S31" s="40"/>
      <c r="AH31" s="81" t="b">
        <v>0</v>
      </c>
      <c r="AI31" s="102" t="str">
        <f>IF(AH31=TRUE,E31,"")</f>
        <v/>
      </c>
      <c r="AJ31" s="30">
        <f t="shared" ref="AJ31:AJ33" si="0">IF(AH31=TRUE,1,0)</f>
        <v>0</v>
      </c>
    </row>
    <row r="32" spans="2:36" s="30" customFormat="1" ht="18" customHeight="1" x14ac:dyDescent="0.4">
      <c r="B32" s="250"/>
      <c r="C32" s="55" t="s">
        <v>88</v>
      </c>
      <c r="D32" s="60"/>
      <c r="E32" s="256" t="s">
        <v>88</v>
      </c>
      <c r="F32" s="256"/>
      <c r="G32" s="256"/>
      <c r="H32" s="256"/>
      <c r="I32" s="256"/>
      <c r="J32" s="256"/>
      <c r="K32" s="230" t="str">
        <f>IF(SUM($AJ$30:$AJ$33)=0,"入力要","")</f>
        <v/>
      </c>
      <c r="L32" s="225" t="str">
        <f>IF(SUM($AJ$30:$AJ$33)=0,"〇","")</f>
        <v/>
      </c>
      <c r="M32" s="36" t="s">
        <v>261</v>
      </c>
      <c r="N32" s="37"/>
      <c r="O32" s="37"/>
      <c r="P32" s="38"/>
      <c r="Q32" s="38"/>
      <c r="R32" s="39"/>
      <c r="S32" s="40"/>
      <c r="AH32" s="81" t="b">
        <v>0</v>
      </c>
      <c r="AI32" s="102" t="str">
        <f>IF(AH32=TRUE,E32,"")</f>
        <v/>
      </c>
      <c r="AJ32" s="30">
        <f t="shared" si="0"/>
        <v>0</v>
      </c>
    </row>
    <row r="33" spans="2:36" s="30" customFormat="1" ht="18" customHeight="1" x14ac:dyDescent="0.4">
      <c r="B33" s="251"/>
      <c r="C33" s="55" t="s">
        <v>204</v>
      </c>
      <c r="D33" s="60"/>
      <c r="E33" s="252"/>
      <c r="F33" s="253"/>
      <c r="G33" s="253"/>
      <c r="H33" s="253"/>
      <c r="I33" s="253"/>
      <c r="J33" s="254"/>
      <c r="K33" s="230" t="str">
        <f>IF(SUM($AJ$30:$AJ$33)=0,"入力要","")</f>
        <v/>
      </c>
      <c r="L33" s="225" t="str">
        <f>IF(SUM($AJ$30:$AJ$33)=0,"〇","")</f>
        <v/>
      </c>
      <c r="M33" s="36" t="s">
        <v>260</v>
      </c>
      <c r="N33" s="37"/>
      <c r="O33" s="37"/>
      <c r="P33" s="38"/>
      <c r="Q33" s="38"/>
      <c r="R33" s="39"/>
      <c r="S33" s="40"/>
      <c r="AH33" s="81" t="b">
        <v>0</v>
      </c>
      <c r="AI33" s="102" t="str">
        <f>IF(AH33=TRUE,E33,"")</f>
        <v/>
      </c>
      <c r="AJ33" s="30">
        <f t="shared" si="0"/>
        <v>0</v>
      </c>
    </row>
    <row r="34" spans="2:36" s="30" customFormat="1" ht="18" customHeight="1" x14ac:dyDescent="0.4">
      <c r="B34" s="244" t="s">
        <v>205</v>
      </c>
      <c r="C34" s="244"/>
      <c r="D34" s="245">
        <v>6000</v>
      </c>
      <c r="E34" s="246"/>
      <c r="F34" s="246"/>
      <c r="G34" s="246"/>
      <c r="H34" s="246"/>
      <c r="I34" s="246"/>
      <c r="J34" s="247"/>
      <c r="K34" s="88" t="str">
        <f>IF(D34="","入力要","")</f>
        <v/>
      </c>
      <c r="L34" s="225" t="s">
        <v>12</v>
      </c>
      <c r="M34" s="49" t="s">
        <v>82</v>
      </c>
      <c r="N34" s="37"/>
      <c r="O34" s="37"/>
      <c r="P34" s="38"/>
      <c r="Q34" s="38"/>
      <c r="R34" s="39"/>
      <c r="S34" s="40"/>
      <c r="AH34" s="85"/>
    </row>
    <row r="35" spans="2:36" s="30" customFormat="1" ht="18" customHeight="1" x14ac:dyDescent="0.4">
      <c r="B35" s="284" t="s">
        <v>193</v>
      </c>
      <c r="C35" s="285"/>
      <c r="D35" s="1">
        <v>2025</v>
      </c>
      <c r="E35" s="33" t="s">
        <v>0</v>
      </c>
      <c r="F35" s="2">
        <v>6</v>
      </c>
      <c r="G35" s="33" t="s">
        <v>53</v>
      </c>
      <c r="H35" s="2">
        <v>1</v>
      </c>
      <c r="I35" s="33" t="s">
        <v>52</v>
      </c>
      <c r="J35" s="34"/>
      <c r="K35" s="90" t="str">
        <f>IF(OR(D35="",F35="",H35=""),"入力要","")</f>
        <v/>
      </c>
      <c r="L35" s="225" t="s">
        <v>12</v>
      </c>
      <c r="M35" s="36" t="s">
        <v>100</v>
      </c>
      <c r="N35" s="37"/>
      <c r="O35" s="37"/>
      <c r="P35" s="38"/>
      <c r="Q35" s="38"/>
      <c r="R35" s="39"/>
      <c r="S35" s="40"/>
      <c r="T35" s="20"/>
      <c r="U35" s="20"/>
      <c r="V35" s="20"/>
      <c r="W35" s="20"/>
      <c r="X35" s="20"/>
      <c r="Y35" s="20"/>
      <c r="Z35" s="20"/>
      <c r="AA35" s="20"/>
      <c r="AB35" s="20"/>
      <c r="AC35" s="20"/>
      <c r="AD35" s="20"/>
      <c r="AE35" s="20"/>
      <c r="AF35" s="20"/>
      <c r="AG35" s="20"/>
      <c r="AH35" s="84"/>
    </row>
    <row r="36" spans="2:36" s="30" customFormat="1" ht="18" customHeight="1" x14ac:dyDescent="0.4">
      <c r="B36" s="263" t="s">
        <v>11</v>
      </c>
      <c r="C36" s="61" t="s">
        <v>59</v>
      </c>
      <c r="D36" s="5"/>
      <c r="E36" s="62" t="s">
        <v>0</v>
      </c>
      <c r="F36" s="6"/>
      <c r="G36" s="62" t="s">
        <v>53</v>
      </c>
      <c r="H36" s="6"/>
      <c r="I36" s="62" t="s">
        <v>52</v>
      </c>
      <c r="J36" s="63"/>
      <c r="K36" s="97"/>
      <c r="L36" s="324"/>
      <c r="M36" s="295" t="s">
        <v>101</v>
      </c>
      <c r="N36" s="296"/>
      <c r="O36" s="296"/>
      <c r="P36" s="296"/>
      <c r="Q36" s="296"/>
      <c r="R36" s="297"/>
      <c r="S36" s="40"/>
      <c r="AH36" s="84"/>
    </row>
    <row r="37" spans="2:36" s="30" customFormat="1" ht="18" customHeight="1" x14ac:dyDescent="0.4">
      <c r="B37" s="264"/>
      <c r="C37" s="228" t="s">
        <v>60</v>
      </c>
      <c r="D37" s="7"/>
      <c r="E37" s="64" t="s">
        <v>0</v>
      </c>
      <c r="F37" s="8"/>
      <c r="G37" s="64" t="s">
        <v>53</v>
      </c>
      <c r="H37" s="8"/>
      <c r="I37" s="64" t="s">
        <v>52</v>
      </c>
      <c r="J37" s="65"/>
      <c r="K37" s="98"/>
      <c r="L37" s="324"/>
      <c r="M37" s="298"/>
      <c r="N37" s="299"/>
      <c r="O37" s="299"/>
      <c r="P37" s="299"/>
      <c r="Q37" s="299"/>
      <c r="R37" s="300"/>
      <c r="S37" s="40"/>
      <c r="AH37" s="84"/>
    </row>
    <row r="38" spans="2:36" s="30" customFormat="1" ht="18" customHeight="1" x14ac:dyDescent="0.4">
      <c r="B38" s="244" t="s">
        <v>61</v>
      </c>
      <c r="C38" s="226" t="s">
        <v>62</v>
      </c>
      <c r="D38" s="265"/>
      <c r="E38" s="266"/>
      <c r="F38" s="266"/>
      <c r="G38" s="266"/>
      <c r="H38" s="266"/>
      <c r="I38" s="266"/>
      <c r="J38" s="267"/>
      <c r="K38" s="99"/>
      <c r="L38" s="225"/>
      <c r="M38" s="67" t="s">
        <v>89</v>
      </c>
      <c r="N38" s="37"/>
      <c r="O38" s="37"/>
      <c r="P38" s="38"/>
      <c r="Q38" s="38"/>
      <c r="R38" s="39"/>
      <c r="S38" s="40"/>
      <c r="AH38" s="84"/>
    </row>
    <row r="39" spans="2:36" s="30" customFormat="1" ht="18" customHeight="1" x14ac:dyDescent="0.4">
      <c r="B39" s="244"/>
      <c r="C39" s="55" t="s">
        <v>63</v>
      </c>
      <c r="D39" s="265" t="s">
        <v>238</v>
      </c>
      <c r="E39" s="266"/>
      <c r="F39" s="266"/>
      <c r="G39" s="266"/>
      <c r="H39" s="266"/>
      <c r="I39" s="266"/>
      <c r="J39" s="267"/>
      <c r="K39" s="100"/>
      <c r="L39" s="225"/>
      <c r="M39" s="67" t="s">
        <v>89</v>
      </c>
      <c r="N39" s="37"/>
      <c r="O39" s="37"/>
      <c r="P39" s="38"/>
      <c r="Q39" s="38"/>
      <c r="R39" s="39"/>
      <c r="S39" s="40"/>
      <c r="AH39" s="85"/>
    </row>
    <row r="40" spans="2:36" s="30" customFormat="1" ht="18" customHeight="1" x14ac:dyDescent="0.4">
      <c r="B40" s="244"/>
      <c r="C40" s="226" t="s">
        <v>64</v>
      </c>
      <c r="D40" s="286"/>
      <c r="E40" s="287"/>
      <c r="F40" s="287"/>
      <c r="G40" s="287"/>
      <c r="H40" s="287"/>
      <c r="I40" s="287"/>
      <c r="J40" s="288"/>
      <c r="K40" s="96"/>
      <c r="L40" s="225"/>
      <c r="M40" s="67" t="s">
        <v>90</v>
      </c>
      <c r="N40" s="37"/>
      <c r="O40" s="37"/>
      <c r="P40" s="38"/>
      <c r="Q40" s="38"/>
      <c r="R40" s="39"/>
      <c r="S40" s="40"/>
      <c r="AH40" s="85"/>
    </row>
    <row r="41" spans="2:36" s="30" customFormat="1" ht="18" customHeight="1" x14ac:dyDescent="0.4">
      <c r="B41" s="244" t="s">
        <v>10</v>
      </c>
      <c r="C41" s="244"/>
      <c r="D41" s="257" t="s">
        <v>239</v>
      </c>
      <c r="E41" s="258"/>
      <c r="F41" s="258"/>
      <c r="G41" s="258"/>
      <c r="H41" s="258"/>
      <c r="I41" s="258"/>
      <c r="J41" s="259"/>
      <c r="K41" s="88" t="str">
        <f>IF(D41="","入力要","")</f>
        <v/>
      </c>
      <c r="L41" s="225" t="s">
        <v>12</v>
      </c>
      <c r="M41" s="36" t="s">
        <v>91</v>
      </c>
      <c r="N41" s="37"/>
      <c r="O41" s="37"/>
      <c r="P41" s="38"/>
      <c r="Q41" s="38"/>
      <c r="R41" s="39"/>
      <c r="S41" s="40"/>
      <c r="T41" s="20"/>
      <c r="U41" s="20"/>
      <c r="V41" s="20"/>
      <c r="W41" s="20"/>
      <c r="X41" s="20"/>
      <c r="Y41" s="20"/>
      <c r="Z41" s="20"/>
      <c r="AA41" s="20"/>
      <c r="AB41" s="20"/>
      <c r="AC41" s="20"/>
      <c r="AD41" s="20"/>
      <c r="AE41" s="20"/>
      <c r="AF41" s="20"/>
      <c r="AG41" s="20"/>
      <c r="AH41" s="84"/>
    </row>
    <row r="42" spans="2:36" s="30" customFormat="1" ht="18" customHeight="1" x14ac:dyDescent="0.4">
      <c r="B42" s="260" t="s">
        <v>68</v>
      </c>
      <c r="C42" s="226" t="s">
        <v>69</v>
      </c>
      <c r="D42" s="257" t="s">
        <v>240</v>
      </c>
      <c r="E42" s="258"/>
      <c r="F42" s="258"/>
      <c r="G42" s="258"/>
      <c r="H42" s="258"/>
      <c r="I42" s="258"/>
      <c r="J42" s="259"/>
      <c r="K42" s="88" t="str">
        <f>IF(D42="","入力要","")</f>
        <v/>
      </c>
      <c r="L42" s="225" t="s">
        <v>12</v>
      </c>
      <c r="M42" s="36" t="s">
        <v>91</v>
      </c>
      <c r="N42" s="37"/>
      <c r="O42" s="37"/>
      <c r="P42" s="38"/>
      <c r="Q42" s="38"/>
      <c r="R42" s="39"/>
      <c r="S42" s="40"/>
      <c r="AH42" s="84"/>
    </row>
    <row r="43" spans="2:36" s="30" customFormat="1" ht="18" customHeight="1" x14ac:dyDescent="0.4">
      <c r="B43" s="261"/>
      <c r="C43" s="226" t="s">
        <v>13</v>
      </c>
      <c r="D43" s="3" t="s">
        <v>229</v>
      </c>
      <c r="E43" s="68" t="s">
        <v>24</v>
      </c>
      <c r="F43" s="4" t="s">
        <v>265</v>
      </c>
      <c r="G43" s="69"/>
      <c r="H43" s="69"/>
      <c r="I43" s="69"/>
      <c r="J43" s="70"/>
      <c r="K43" s="234" t="str">
        <f>IF(AND(D43="",L43="〇"),"入力要","")</f>
        <v/>
      </c>
      <c r="L43" s="231" t="str">
        <f>IF(D42="その他住所","〇","")</f>
        <v>〇</v>
      </c>
      <c r="M43" s="295" t="s">
        <v>111</v>
      </c>
      <c r="N43" s="296"/>
      <c r="O43" s="296"/>
      <c r="P43" s="296"/>
      <c r="Q43" s="296"/>
      <c r="R43" s="297"/>
      <c r="S43" s="40"/>
      <c r="AH43" s="84"/>
    </row>
    <row r="44" spans="2:36" s="30" customFormat="1" ht="18" customHeight="1" x14ac:dyDescent="0.4">
      <c r="B44" s="261"/>
      <c r="C44" s="55" t="s">
        <v>14</v>
      </c>
      <c r="D44" s="513" t="s">
        <v>266</v>
      </c>
      <c r="E44" s="514"/>
      <c r="F44" s="514"/>
      <c r="G44" s="514"/>
      <c r="H44" s="514"/>
      <c r="I44" s="514"/>
      <c r="J44" s="515"/>
      <c r="K44" s="235" t="str">
        <f>IF(AND(D44="",L44="〇"),"入力要","")</f>
        <v/>
      </c>
      <c r="L44" s="233" t="str">
        <f>IF(D42="その他住所","〇","")</f>
        <v>〇</v>
      </c>
      <c r="M44" s="325"/>
      <c r="N44" s="326"/>
      <c r="O44" s="326"/>
      <c r="P44" s="326"/>
      <c r="Q44" s="326"/>
      <c r="R44" s="327"/>
      <c r="S44" s="40"/>
      <c r="AH44" s="84"/>
    </row>
    <row r="45" spans="2:36" s="30" customFormat="1" ht="18" customHeight="1" x14ac:dyDescent="0.4">
      <c r="B45" s="262"/>
      <c r="C45" s="226" t="s">
        <v>47</v>
      </c>
      <c r="D45" s="3" t="s">
        <v>241</v>
      </c>
      <c r="E45" s="42" t="s">
        <v>50</v>
      </c>
      <c r="F45" s="4" t="s">
        <v>242</v>
      </c>
      <c r="G45" s="42" t="s">
        <v>50</v>
      </c>
      <c r="H45" s="4" t="s">
        <v>243</v>
      </c>
      <c r="I45" s="42"/>
      <c r="J45" s="43"/>
      <c r="K45" s="90"/>
      <c r="L45" s="232"/>
      <c r="M45" s="298"/>
      <c r="N45" s="299"/>
      <c r="O45" s="299"/>
      <c r="P45" s="299"/>
      <c r="Q45" s="299"/>
      <c r="R45" s="300"/>
      <c r="S45" s="40"/>
      <c r="AH45" s="84"/>
    </row>
    <row r="46" spans="2:36" s="30" customFormat="1" ht="18" customHeight="1" x14ac:dyDescent="0.4">
      <c r="B46" s="260" t="s">
        <v>70</v>
      </c>
      <c r="C46" s="226" t="s">
        <v>71</v>
      </c>
      <c r="D46" s="257" t="s">
        <v>244</v>
      </c>
      <c r="E46" s="258"/>
      <c r="F46" s="258"/>
      <c r="G46" s="258"/>
      <c r="H46" s="258"/>
      <c r="I46" s="258"/>
      <c r="J46" s="259"/>
      <c r="K46" s="88" t="str">
        <f>IF(D46="","入力要","")</f>
        <v/>
      </c>
      <c r="L46" s="225" t="s">
        <v>12</v>
      </c>
      <c r="M46" s="36" t="s">
        <v>92</v>
      </c>
      <c r="N46" s="37"/>
      <c r="O46" s="37"/>
      <c r="P46" s="38"/>
      <c r="Q46" s="38"/>
      <c r="R46" s="39"/>
      <c r="S46" s="40"/>
      <c r="AH46" s="84"/>
    </row>
    <row r="47" spans="2:36" s="30" customFormat="1" ht="18" customHeight="1" x14ac:dyDescent="0.4">
      <c r="B47" s="261"/>
      <c r="C47" s="226" t="s">
        <v>72</v>
      </c>
      <c r="D47" s="257" t="s">
        <v>245</v>
      </c>
      <c r="E47" s="258"/>
      <c r="F47" s="258"/>
      <c r="G47" s="258"/>
      <c r="H47" s="258"/>
      <c r="I47" s="258"/>
      <c r="J47" s="259"/>
      <c r="K47" s="88" t="str">
        <f>IF(D47="","入力要","")</f>
        <v/>
      </c>
      <c r="L47" s="225" t="s">
        <v>12</v>
      </c>
      <c r="M47" s="36" t="s">
        <v>92</v>
      </c>
      <c r="N47" s="37"/>
      <c r="O47" s="37"/>
      <c r="P47" s="38"/>
      <c r="Q47" s="38"/>
      <c r="R47" s="39"/>
      <c r="S47" s="40"/>
      <c r="AH47" s="84"/>
    </row>
    <row r="48" spans="2:36" s="30" customFormat="1" ht="18" customHeight="1" x14ac:dyDescent="0.4">
      <c r="B48" s="261"/>
      <c r="C48" s="55" t="s">
        <v>47</v>
      </c>
      <c r="D48" s="3" t="s">
        <v>246</v>
      </c>
      <c r="E48" s="42" t="s">
        <v>50</v>
      </c>
      <c r="F48" s="4" t="s">
        <v>247</v>
      </c>
      <c r="G48" s="42" t="s">
        <v>50</v>
      </c>
      <c r="H48" s="4" t="s">
        <v>242</v>
      </c>
      <c r="I48" s="42"/>
      <c r="J48" s="43"/>
      <c r="K48" s="90" t="str">
        <f>IF(OR(D48="",F48="",H48=""),"入力要","")</f>
        <v/>
      </c>
      <c r="L48" s="225" t="s">
        <v>12</v>
      </c>
      <c r="M48" s="36" t="s">
        <v>92</v>
      </c>
      <c r="N48" s="37"/>
      <c r="O48" s="37"/>
      <c r="P48" s="38"/>
      <c r="Q48" s="38"/>
      <c r="R48" s="39"/>
      <c r="S48" s="40"/>
      <c r="AH48" s="84"/>
    </row>
    <row r="49" spans="1:35" s="30" customFormat="1" ht="18" customHeight="1" x14ac:dyDescent="0.4">
      <c r="B49" s="262"/>
      <c r="C49" s="226" t="s">
        <v>48</v>
      </c>
      <c r="D49" s="516" t="s">
        <v>248</v>
      </c>
      <c r="E49" s="516"/>
      <c r="F49" s="516"/>
      <c r="G49" s="516"/>
      <c r="H49" s="516"/>
      <c r="I49" s="516"/>
      <c r="J49" s="516"/>
      <c r="K49" s="88" t="str">
        <f>IF(D49="","入力要","")</f>
        <v/>
      </c>
      <c r="L49" s="225" t="s">
        <v>12</v>
      </c>
      <c r="M49" s="36" t="s">
        <v>92</v>
      </c>
      <c r="N49" s="37"/>
      <c r="O49" s="37"/>
      <c r="P49" s="38"/>
      <c r="Q49" s="38"/>
      <c r="R49" s="39"/>
      <c r="S49" s="40"/>
      <c r="AH49" s="84"/>
    </row>
    <row r="50" spans="1:35" s="30" customFormat="1" ht="18" customHeight="1" x14ac:dyDescent="0.4">
      <c r="B50" s="263" t="s">
        <v>74</v>
      </c>
      <c r="C50" s="302"/>
      <c r="D50" s="71"/>
      <c r="E50" s="243" t="s">
        <v>75</v>
      </c>
      <c r="F50" s="243"/>
      <c r="G50" s="243"/>
      <c r="H50" s="243"/>
      <c r="I50" s="243"/>
      <c r="J50" s="243"/>
      <c r="K50" s="94"/>
      <c r="L50" s="225"/>
      <c r="M50" s="36" t="s">
        <v>81</v>
      </c>
      <c r="N50" s="37"/>
      <c r="O50" s="37"/>
      <c r="P50" s="38"/>
      <c r="Q50" s="38"/>
      <c r="R50" s="39"/>
      <c r="S50" s="40"/>
      <c r="AH50" s="81" t="b">
        <v>0</v>
      </c>
    </row>
    <row r="51" spans="1:35" s="30" customFormat="1" ht="18" customHeight="1" x14ac:dyDescent="0.4">
      <c r="B51" s="303"/>
      <c r="C51" s="304"/>
      <c r="D51" s="72"/>
      <c r="E51" s="255" t="s">
        <v>249</v>
      </c>
      <c r="F51" s="255"/>
      <c r="G51" s="255"/>
      <c r="H51" s="255"/>
      <c r="I51" s="255"/>
      <c r="J51" s="255"/>
      <c r="K51" s="95"/>
      <c r="L51" s="225"/>
      <c r="M51" s="36" t="s">
        <v>94</v>
      </c>
      <c r="N51" s="37"/>
      <c r="O51" s="37"/>
      <c r="P51" s="38"/>
      <c r="Q51" s="38"/>
      <c r="R51" s="39"/>
      <c r="S51" s="40"/>
      <c r="AH51" s="81" t="b">
        <v>1</v>
      </c>
      <c r="AI51" s="102" t="str">
        <f>IF(AH51=TRUE,E51,"")</f>
        <v>新設時の引渡しに伴う電気料金の分割請求依頼書</v>
      </c>
    </row>
    <row r="52" spans="1:35" s="30" customFormat="1" ht="18" customHeight="1" x14ac:dyDescent="0.4">
      <c r="B52" s="264"/>
      <c r="C52" s="305"/>
      <c r="D52" s="72"/>
      <c r="E52" s="255"/>
      <c r="F52" s="255"/>
      <c r="G52" s="255"/>
      <c r="H52" s="255"/>
      <c r="I52" s="255"/>
      <c r="J52" s="255"/>
      <c r="K52" s="95"/>
      <c r="L52" s="225"/>
      <c r="M52" s="36" t="s">
        <v>94</v>
      </c>
      <c r="N52" s="37"/>
      <c r="O52" s="37"/>
      <c r="P52" s="38"/>
      <c r="Q52" s="38"/>
      <c r="R52" s="39"/>
      <c r="S52" s="40"/>
      <c r="AH52" s="81" t="b">
        <v>0</v>
      </c>
      <c r="AI52" s="102" t="str">
        <f>IF(AH52=TRUE,E52,"")</f>
        <v/>
      </c>
    </row>
    <row r="53" spans="1:35" x14ac:dyDescent="0.4">
      <c r="O53" s="12"/>
      <c r="P53" s="13"/>
    </row>
    <row r="54" spans="1:35" ht="31.5" customHeight="1" x14ac:dyDescent="0.4">
      <c r="D54" s="269" t="str">
        <f>IF(OR(K13="入力要",K14="入力要",K15="入力要",K16="入力要",K17="入力要",K18="入力要",K19="入力要",K21="入力要",K22="入力要",K23="入力要",K28="入力要",K29="入力要",K34="入力要",K35="入力要",K30="入力要",K31="入力要",K32="入力要",K33="入力要",K41="入力要",K42="入力要",K43="入力要",K44="入力要",K48="入力要",K46="入力要",K47="入力要",K49="入力要"),"未入力の項目があります。確認してください。","")</f>
        <v/>
      </c>
      <c r="E54" s="269"/>
      <c r="F54" s="269"/>
      <c r="G54" s="269"/>
      <c r="H54" s="269"/>
      <c r="I54" s="269"/>
      <c r="J54" s="269"/>
      <c r="K54" s="86"/>
      <c r="L54" s="86"/>
      <c r="O54" s="12"/>
      <c r="P54" s="13"/>
    </row>
    <row r="55" spans="1:35" ht="20.100000000000001" customHeight="1" x14ac:dyDescent="0.4">
      <c r="D55" s="227"/>
      <c r="E55" s="227"/>
      <c r="F55" s="227"/>
      <c r="G55" s="227"/>
      <c r="H55" s="227"/>
      <c r="I55" s="227"/>
      <c r="J55" s="227"/>
      <c r="K55" s="86"/>
      <c r="L55" s="86"/>
      <c r="O55" s="12"/>
      <c r="P55" s="13"/>
    </row>
    <row r="56" spans="1:35" ht="20.100000000000001" customHeight="1" thickBot="1" x14ac:dyDescent="0.45">
      <c r="A56" s="73"/>
      <c r="B56" s="73"/>
      <c r="C56" s="73"/>
      <c r="D56" s="73"/>
      <c r="E56" s="73"/>
      <c r="F56" s="73"/>
      <c r="G56" s="73"/>
      <c r="H56" s="73"/>
      <c r="I56" s="73"/>
      <c r="J56" s="73"/>
      <c r="K56" s="74"/>
      <c r="L56" s="74"/>
      <c r="M56" s="74"/>
      <c r="N56" s="74"/>
      <c r="O56" s="74"/>
      <c r="P56" s="74"/>
      <c r="Q56" s="73"/>
      <c r="R56" s="73"/>
      <c r="S56" s="73"/>
      <c r="T56" s="14"/>
    </row>
    <row r="57" spans="1:35" s="75" customFormat="1" ht="32.25" customHeight="1" x14ac:dyDescent="0.4">
      <c r="B57" s="21" t="s">
        <v>104</v>
      </c>
      <c r="C57" s="20"/>
      <c r="D57" s="152"/>
      <c r="E57" s="152"/>
      <c r="F57" s="152"/>
      <c r="G57" s="152"/>
      <c r="H57" s="152"/>
      <c r="I57" s="152"/>
      <c r="J57" s="152"/>
      <c r="K57" s="27"/>
      <c r="L57" s="27"/>
      <c r="M57" s="27"/>
      <c r="N57" s="27"/>
      <c r="O57" s="27"/>
      <c r="P57" s="76"/>
      <c r="Q57" s="76"/>
      <c r="R57" s="76"/>
      <c r="AH57" s="83"/>
    </row>
    <row r="58" spans="1:35" s="75" customFormat="1" ht="15" customHeight="1" x14ac:dyDescent="0.4">
      <c r="B58" s="153" t="s">
        <v>195</v>
      </c>
      <c r="C58" s="163"/>
      <c r="D58" s="152"/>
      <c r="E58" s="152"/>
      <c r="F58" s="152"/>
      <c r="G58" s="152"/>
      <c r="H58" s="152"/>
      <c r="I58" s="152"/>
      <c r="J58" s="152"/>
      <c r="K58" s="27"/>
      <c r="L58" s="27"/>
      <c r="M58" s="27"/>
      <c r="N58" s="27"/>
      <c r="O58" s="27"/>
      <c r="P58" s="76"/>
      <c r="Q58" s="76"/>
      <c r="R58" s="76"/>
      <c r="AH58" s="83"/>
    </row>
    <row r="59" spans="1:35" s="75" customFormat="1" ht="12" customHeight="1" x14ac:dyDescent="0.4">
      <c r="B59" s="21"/>
      <c r="C59" s="20"/>
      <c r="D59" s="25"/>
      <c r="E59" s="25"/>
      <c r="F59" s="25"/>
      <c r="G59" s="25"/>
      <c r="H59" s="25"/>
      <c r="I59" s="25"/>
      <c r="J59" s="25"/>
      <c r="K59" s="27"/>
      <c r="L59" s="27"/>
      <c r="M59" s="27"/>
      <c r="N59" s="27"/>
      <c r="O59" s="27"/>
      <c r="P59" s="76"/>
      <c r="Q59" s="76"/>
      <c r="R59" s="76"/>
      <c r="AH59" s="83"/>
    </row>
    <row r="60" spans="1:35" s="77" customFormat="1" x14ac:dyDescent="0.4">
      <c r="B60" s="301" t="s">
        <v>103</v>
      </c>
      <c r="C60" s="301"/>
      <c r="D60" s="154"/>
      <c r="E60" s="62" t="s">
        <v>0</v>
      </c>
      <c r="F60" s="155"/>
      <c r="G60" s="62" t="s">
        <v>53</v>
      </c>
      <c r="H60" s="155"/>
      <c r="I60" s="156" t="s">
        <v>52</v>
      </c>
      <c r="J60" s="224" t="s">
        <v>106</v>
      </c>
      <c r="K60" s="158"/>
      <c r="L60" s="158"/>
      <c r="M60" s="158"/>
      <c r="N60" s="158"/>
      <c r="O60" s="158"/>
      <c r="AH60" s="101" t="str">
        <f>IF(OR(D60="",F60="",H60=""),"✕","○")</f>
        <v>✕</v>
      </c>
    </row>
    <row r="61" spans="1:35" s="77" customFormat="1" x14ac:dyDescent="0.4">
      <c r="B61" s="301" t="s">
        <v>196</v>
      </c>
      <c r="C61" s="301"/>
      <c r="D61" s="312"/>
      <c r="E61" s="313"/>
      <c r="F61" s="313"/>
      <c r="G61" s="313"/>
      <c r="H61" s="313"/>
      <c r="I61" s="314"/>
      <c r="J61" s="159" t="s">
        <v>197</v>
      </c>
      <c r="K61" s="160"/>
      <c r="L61" s="160"/>
      <c r="M61" s="160"/>
      <c r="N61" s="160"/>
      <c r="O61" s="160"/>
      <c r="P61" s="169"/>
      <c r="AH61" s="84"/>
    </row>
    <row r="62" spans="1:35" s="77" customFormat="1" ht="14.25" customHeight="1" x14ac:dyDescent="0.4">
      <c r="B62" s="517" t="s">
        <v>217</v>
      </c>
      <c r="C62" s="518"/>
      <c r="D62" s="161" t="s">
        <v>105</v>
      </c>
      <c r="E62" s="519" t="s">
        <v>114</v>
      </c>
      <c r="F62" s="520"/>
      <c r="G62" s="521" t="s">
        <v>215</v>
      </c>
      <c r="H62" s="522"/>
      <c r="I62" s="523"/>
      <c r="J62" s="524" t="s">
        <v>201</v>
      </c>
      <c r="K62" s="525"/>
      <c r="L62" s="525"/>
      <c r="M62" s="525"/>
      <c r="N62" s="525"/>
      <c r="O62" s="525"/>
      <c r="P62" s="525"/>
      <c r="Q62" s="78"/>
      <c r="R62" s="78"/>
      <c r="AH62" s="84"/>
    </row>
    <row r="63" spans="1:35" s="77" customFormat="1" ht="14.25" customHeight="1" x14ac:dyDescent="0.4">
      <c r="B63" s="310"/>
      <c r="C63" s="311"/>
      <c r="D63" s="162"/>
      <c r="E63" s="528"/>
      <c r="F63" s="529"/>
      <c r="G63" s="530" t="str">
        <f>IF(OR(D60="",F60="",H60="",D63="",E63=""),"",D63&amp;RIGHT(D60,1)&amp;RIGHT("0"&amp;F60,2)&amp;RIGHT("0"&amp;H60,2)&amp;RIGHT("00"&amp;E63,3))</f>
        <v/>
      </c>
      <c r="H63" s="531"/>
      <c r="I63" s="532"/>
      <c r="J63" s="526"/>
      <c r="K63" s="527"/>
      <c r="L63" s="527"/>
      <c r="M63" s="527"/>
      <c r="N63" s="527"/>
      <c r="O63" s="527"/>
      <c r="P63" s="527"/>
      <c r="Q63" s="78"/>
      <c r="R63" s="78"/>
      <c r="AH63" s="84"/>
    </row>
    <row r="64" spans="1:35" s="77" customFormat="1" ht="21.75" customHeight="1" x14ac:dyDescent="0.4">
      <c r="B64" s="30"/>
      <c r="C64" s="30"/>
      <c r="D64" s="30"/>
      <c r="E64" s="30"/>
      <c r="F64" s="30"/>
      <c r="G64" s="30"/>
      <c r="H64" s="30"/>
      <c r="I64" s="30"/>
      <c r="J64" s="30"/>
      <c r="K64" s="31"/>
      <c r="L64" s="31"/>
      <c r="M64" s="31"/>
      <c r="N64" s="31"/>
      <c r="O64" s="31"/>
      <c r="P64" s="79"/>
      <c r="AH64" s="84"/>
    </row>
    <row r="65" spans="2:16" ht="28.5" customHeight="1" x14ac:dyDescent="0.4">
      <c r="B65" s="289" t="s">
        <v>115</v>
      </c>
      <c r="C65" s="290"/>
      <c r="D65" s="291"/>
      <c r="E65" s="292"/>
      <c r="F65" s="293" t="s">
        <v>116</v>
      </c>
      <c r="G65" s="294"/>
      <c r="H65" s="294"/>
      <c r="I65" s="294"/>
      <c r="J65" s="294"/>
      <c r="K65" s="294"/>
      <c r="L65" s="294"/>
      <c r="M65" s="294"/>
      <c r="N65" s="294"/>
      <c r="O65" s="294"/>
      <c r="P65" s="13"/>
    </row>
    <row r="66" spans="2:16" x14ac:dyDescent="0.4">
      <c r="O66" s="12"/>
      <c r="P66" s="13"/>
    </row>
    <row r="67" spans="2:16" x14ac:dyDescent="0.4">
      <c r="O67" s="12"/>
      <c r="P67" s="13"/>
    </row>
    <row r="68" spans="2:16" x14ac:dyDescent="0.4">
      <c r="O68" s="12"/>
      <c r="P68" s="13"/>
    </row>
    <row r="69" spans="2:16" x14ac:dyDescent="0.4">
      <c r="O69" s="12"/>
      <c r="P69" s="13"/>
    </row>
    <row r="70" spans="2:16" x14ac:dyDescent="0.4">
      <c r="O70" s="12"/>
      <c r="P70" s="13"/>
    </row>
    <row r="71" spans="2:16" x14ac:dyDescent="0.4">
      <c r="O71" s="12"/>
      <c r="P71" s="13"/>
    </row>
    <row r="72" spans="2:16" x14ac:dyDescent="0.4">
      <c r="O72" s="12"/>
      <c r="P72" s="13"/>
    </row>
    <row r="73" spans="2:16" x14ac:dyDescent="0.4">
      <c r="O73" s="12"/>
      <c r="P73" s="13"/>
    </row>
    <row r="74" spans="2:16" x14ac:dyDescent="0.4">
      <c r="O74" s="12"/>
      <c r="P74" s="13"/>
    </row>
    <row r="75" spans="2:16" x14ac:dyDescent="0.4">
      <c r="O75" s="12"/>
      <c r="P75" s="13"/>
    </row>
    <row r="76" spans="2:16" x14ac:dyDescent="0.4">
      <c r="O76" s="12"/>
      <c r="P76" s="13"/>
    </row>
    <row r="77" spans="2:16" x14ac:dyDescent="0.4">
      <c r="O77" s="12"/>
      <c r="P77" s="13"/>
    </row>
    <row r="78" spans="2:16" x14ac:dyDescent="0.4">
      <c r="O78" s="12"/>
      <c r="P78" s="13"/>
    </row>
    <row r="79" spans="2:16" x14ac:dyDescent="0.4">
      <c r="O79" s="12"/>
      <c r="P79" s="13"/>
    </row>
    <row r="80" spans="2:16" x14ac:dyDescent="0.4">
      <c r="O80" s="12"/>
      <c r="P80" s="13"/>
    </row>
    <row r="81" spans="15:16" x14ac:dyDescent="0.4">
      <c r="O81" s="12"/>
      <c r="P81" s="13"/>
    </row>
    <row r="82" spans="15:16" x14ac:dyDescent="0.4">
      <c r="O82" s="12"/>
      <c r="P82" s="13"/>
    </row>
    <row r="83" spans="15:16" x14ac:dyDescent="0.4">
      <c r="O83" s="12"/>
      <c r="P83" s="13"/>
    </row>
    <row r="84" spans="15:16" x14ac:dyDescent="0.4">
      <c r="O84" s="12"/>
      <c r="P84" s="13"/>
    </row>
    <row r="85" spans="15:16" x14ac:dyDescent="0.4">
      <c r="O85" s="12"/>
      <c r="P85" s="13"/>
    </row>
    <row r="86" spans="15:16" x14ac:dyDescent="0.4">
      <c r="O86" s="12"/>
      <c r="P86" s="13"/>
    </row>
    <row r="87" spans="15:16" x14ac:dyDescent="0.4">
      <c r="O87" s="12"/>
      <c r="P87" s="13"/>
    </row>
  </sheetData>
  <sheetProtection algorithmName="SHA-512" hashValue="lxSFp6tJKQNOgghFuZdLe6xH12b+h33GhRnTJpYaph0zmFmSQ12sdwqJV2i8iJUO5ZEI1TTbK1B8dSGx3L3Nwg==" saltValue="IS6hD7EUvdOV0nmg0XhpxA==" spinCount="100000" sheet="1" objects="1" scenarios="1"/>
  <mergeCells count="73">
    <mergeCell ref="B65:C65"/>
    <mergeCell ref="D65:E65"/>
    <mergeCell ref="F65:O65"/>
    <mergeCell ref="B61:C61"/>
    <mergeCell ref="D61:I61"/>
    <mergeCell ref="B62:C63"/>
    <mergeCell ref="E62:F62"/>
    <mergeCell ref="G62:I62"/>
    <mergeCell ref="J62:P63"/>
    <mergeCell ref="E63:F63"/>
    <mergeCell ref="G63:I63"/>
    <mergeCell ref="B60:C60"/>
    <mergeCell ref="B42:B45"/>
    <mergeCell ref="D42:J42"/>
    <mergeCell ref="M43:R45"/>
    <mergeCell ref="D44:J44"/>
    <mergeCell ref="B46:B49"/>
    <mergeCell ref="D46:J46"/>
    <mergeCell ref="D47:J47"/>
    <mergeCell ref="D49:J49"/>
    <mergeCell ref="B50:C52"/>
    <mergeCell ref="E50:J50"/>
    <mergeCell ref="E51:J51"/>
    <mergeCell ref="E52:J52"/>
    <mergeCell ref="D54:J54"/>
    <mergeCell ref="B38:B40"/>
    <mergeCell ref="D38:J38"/>
    <mergeCell ref="D39:J39"/>
    <mergeCell ref="D40:J40"/>
    <mergeCell ref="B41:C41"/>
    <mergeCell ref="D41:J41"/>
    <mergeCell ref="M36:R37"/>
    <mergeCell ref="B28:C28"/>
    <mergeCell ref="D28:J28"/>
    <mergeCell ref="B29:C29"/>
    <mergeCell ref="D29:J29"/>
    <mergeCell ref="B30:B33"/>
    <mergeCell ref="E30:J30"/>
    <mergeCell ref="E31:J31"/>
    <mergeCell ref="E32:J32"/>
    <mergeCell ref="E33:J33"/>
    <mergeCell ref="B34:C34"/>
    <mergeCell ref="D34:J34"/>
    <mergeCell ref="B35:C35"/>
    <mergeCell ref="B36:B37"/>
    <mergeCell ref="L36:L37"/>
    <mergeCell ref="B27:C27"/>
    <mergeCell ref="D27:J27"/>
    <mergeCell ref="B16:C16"/>
    <mergeCell ref="D16:J16"/>
    <mergeCell ref="B17:B19"/>
    <mergeCell ref="D17:J17"/>
    <mergeCell ref="D19:J19"/>
    <mergeCell ref="B21:C21"/>
    <mergeCell ref="D21:J21"/>
    <mergeCell ref="B22:B24"/>
    <mergeCell ref="D23:J23"/>
    <mergeCell ref="B25:B26"/>
    <mergeCell ref="D25:J25"/>
    <mergeCell ref="D26:J26"/>
    <mergeCell ref="B15:C15"/>
    <mergeCell ref="D15:J15"/>
    <mergeCell ref="AH1:AH2"/>
    <mergeCell ref="B3:K3"/>
    <mergeCell ref="L3:N4"/>
    <mergeCell ref="B4:K4"/>
    <mergeCell ref="D8:J8"/>
    <mergeCell ref="H10:I10"/>
    <mergeCell ref="K12:L12"/>
    <mergeCell ref="M12:R12"/>
    <mergeCell ref="B13:C13"/>
    <mergeCell ref="B14:C14"/>
    <mergeCell ref="D14:J14"/>
  </mergeCells>
  <phoneticPr fontId="1"/>
  <conditionalFormatting sqref="B12:R29 K30:K33 B34:R52">
    <cfRule type="expression" dxfId="12" priority="9">
      <formula>$AH$3=FALSE</formula>
    </cfRule>
    <cfRule type="expression" dxfId="11" priority="13">
      <formula>$AH$3=FALSE</formula>
    </cfRule>
  </conditionalFormatting>
  <conditionalFormatting sqref="D8">
    <cfRule type="expression" dxfId="10" priority="12">
      <formula>$D$8="未入力の項目があります。確認してください。"</formula>
    </cfRule>
  </conditionalFormatting>
  <conditionalFormatting sqref="K12:L29 K30:K33 K34:L52">
    <cfRule type="expression" dxfId="9" priority="11">
      <formula>$AH$3=TRUE</formula>
    </cfRule>
  </conditionalFormatting>
  <conditionalFormatting sqref="D8">
    <cfRule type="expression" dxfId="8" priority="10">
      <formula>$AH$3=FALSE</formula>
    </cfRule>
  </conditionalFormatting>
  <conditionalFormatting sqref="D54">
    <cfRule type="expression" dxfId="7" priority="8">
      <formula>$D$8="未入力の項目があります。確認してください。"</formula>
    </cfRule>
  </conditionalFormatting>
  <conditionalFormatting sqref="D54">
    <cfRule type="expression" dxfId="6" priority="7">
      <formula>$AH$3=FALSE</formula>
    </cfRule>
  </conditionalFormatting>
  <conditionalFormatting sqref="B60:R61 B64:R65 B62:J62 B63:I63 Q62:R63">
    <cfRule type="expression" dxfId="5" priority="6">
      <formula>NOT($C$58="eigyo")</formula>
    </cfRule>
  </conditionalFormatting>
  <conditionalFormatting sqref="B30:J33 M30:R33">
    <cfRule type="expression" dxfId="4" priority="4">
      <formula>$AH$3=FALSE</formula>
    </cfRule>
    <cfRule type="expression" dxfId="3" priority="5">
      <formula>$AH$3=FALSE</formula>
    </cfRule>
  </conditionalFormatting>
  <conditionalFormatting sqref="L30:L33">
    <cfRule type="expression" dxfId="2" priority="1">
      <formula>$AH$3=FALSE</formula>
    </cfRule>
    <cfRule type="expression" dxfId="1" priority="3">
      <formula>$AH$3=FALSE</formula>
    </cfRule>
  </conditionalFormatting>
  <conditionalFormatting sqref="L30:L33">
    <cfRule type="expression" dxfId="0" priority="2">
      <formula>$AH$3=TRUE</formula>
    </cfRule>
  </conditionalFormatting>
  <dataValidations count="17">
    <dataValidation type="list" allowBlank="1" showInputMessage="1" sqref="E31:J31" xr:uid="{4FFC7E01-0CA8-439B-AC81-20E4340106F8}">
      <formula1>"予備線,予備電源,　,"</formula1>
    </dataValidation>
    <dataValidation type="textLength" operator="equal" allowBlank="1" showInputMessage="1" showErrorMessage="1" errorTitle="入力桁数エラー" error="22桁の供給地点特定番号を、ハイフンなしで入力してください。" sqref="D27:J27" xr:uid="{3F45B9F3-9F19-417B-BA9E-F987F991459A}">
      <formula1>22</formula1>
    </dataValidation>
    <dataValidation type="textLength" operator="equal" allowBlank="1" showInputMessage="1" showErrorMessage="1" errorTitle="入力桁数エラー" error="13桁のお客さま番号を、ハイフンなしで入力してください。" sqref="D26:J26" xr:uid="{53D22C6E-40A7-4F32-94A4-A6666B635539}">
      <formula1>13</formula1>
    </dataValidation>
    <dataValidation type="textLength" operator="equal" allowBlank="1" showInputMessage="1" showErrorMessage="1" errorTitle="入力桁数エラー" error="10桁の契約番号を、ハイフンなしで入力してください。" sqref="D25:J25" xr:uid="{95479961-3688-4695-B239-2818125CB67D}">
      <formula1>10</formula1>
    </dataValidation>
    <dataValidation type="list" allowBlank="1" showInputMessage="1" showErrorMessage="1" sqref="D61:I61" xr:uid="{8C876184-9AA4-450C-B089-F4B7D0523017}">
      <formula1>"済"</formula1>
    </dataValidation>
    <dataValidation type="list" allowBlank="1" showInputMessage="1" showErrorMessage="1" errorTitle="入力エラー" error="プルダウンから選択してください。" sqref="D65:E65" xr:uid="{D2F8F746-EF28-450A-8A02-58C1C7681F46}">
      <formula1>"承諾解除,"</formula1>
    </dataValidation>
    <dataValidation type="textLength" operator="equal" allowBlank="1" showInputMessage="1" showErrorMessage="1" errorTitle="入力桁数エラー" error="西暦は４桁で入力してください。" sqref="D60" xr:uid="{B7A68872-DC57-4A7C-A645-BE7580F4AF97}">
      <formula1>4</formula1>
    </dataValidation>
    <dataValidation type="list" operator="equal" allowBlank="1" showInputMessage="1" showErrorMessage="1" error="プルダウンから選択してください。" sqref="D63" xr:uid="{719F1252-1EB6-4F7A-AFA3-22B56E9A7F68}">
      <formula1>"T,K,E,S"</formula1>
    </dataValidation>
    <dataValidation type="list" allowBlank="1" showInputMessage="1" sqref="D34:J34" xr:uid="{6A8044C2-2AFA-4104-8488-B07739C697EC}">
      <formula1>"6000,20000,60000,　"</formula1>
    </dataValidation>
    <dataValidation type="list" allowBlank="1" showInputMessage="1" sqref="D29:J29" xr:uid="{AD497E95-90AE-45A2-BECC-70338499EA2C}">
      <formula1>"業務用電力,高圧電力Ａ,高圧電力Ｂ,特別高圧電力Ａ,特別高圧電力Ｂ,業務用臨時電力,高圧Ａ臨時電力,高圧Ｂ臨時電力,特別高圧Ａ臨時電力,特別高圧Ｂ臨時電力,　,"</formula1>
    </dataValidation>
    <dataValidation type="list" allowBlank="1" showInputMessage="1" sqref="E51:J52" xr:uid="{AE38E733-ADC5-4437-879E-5B48DDD44208}">
      <formula1>"新設時の引渡しに伴う電気料金の分割請求依頼書,支払依頼書,　,"</formula1>
    </dataValidation>
    <dataValidation type="list" allowBlank="1" showInputMessage="1" showErrorMessage="1" sqref="D42:J42" xr:uid="{94A42094-F053-4EAC-9159-ED02C8C6494B}">
      <formula1>"契約者住所と同じ,需要場所と同じ,変更なし,その他住所"</formula1>
    </dataValidation>
    <dataValidation type="list" allowBlank="1" showInputMessage="1" showErrorMessage="1" sqref="D41:J41" xr:uid="{7516DE30-0196-4B2D-8ED9-979AE727D3C1}">
      <formula1>"口座振替,金融機関への振込,変更なし,"</formula1>
    </dataValidation>
    <dataValidation type="list" allowBlank="1" showInputMessage="1" sqref="D21:J21" xr:uid="{B6AD36DB-1785-440A-A8EB-7E7657C6A9C2}">
      <formula1>"新設,増設,一廃,SW廃止"</formula1>
    </dataValidation>
    <dataValidation type="textLength" operator="equal" allowBlank="1" showInputMessage="1" showErrorMessage="1" errorTitle="入力桁数エラー" error="供給地点特定番号は22桁です。" sqref="K27" xr:uid="{678C3E67-946A-472B-9452-49C27F8DC5CA}">
      <formula1>22</formula1>
    </dataValidation>
    <dataValidation type="textLength" operator="equal" allowBlank="1" showInputMessage="1" showErrorMessage="1" errorTitle="入力桁数エラー" error="契約番号は10桁です。" sqref="K25" xr:uid="{E9668812-F6C2-44DB-9676-8CF7B15DC4E0}">
      <formula1>10</formula1>
    </dataValidation>
    <dataValidation type="textLength" operator="equal" allowBlank="1" showInputMessage="1" showErrorMessage="1" errorTitle="入力桁数エラー" error="お客さま番号は13桁です。" sqref="K26" xr:uid="{435DF269-E5B0-434A-A447-DD80B6895EDC}">
      <formula1>13</formula1>
    </dataValidation>
  </dataValidations>
  <hyperlinks>
    <hyperlink ref="B3:K3" r:id="rId1" display="四国電力ホームページ（https://www.yonden.co.jp/business/price/plan/index.html）" xr:uid="{C4AAF270-D3FD-49B5-9D7D-094A69FAA713}"/>
  </hyperlinks>
  <pageMargins left="0.19685039370078741" right="0" top="0.39370078740157483" bottom="0.39370078740157483" header="0" footer="0"/>
  <pageSetup paperSize="9" scale="67" orientation="portrait" r:id="rId2"/>
  <colBreaks count="1" manualBreakCount="1">
    <brk id="18" max="76" man="1"/>
  </colBreaks>
  <drawing r:id="rId3"/>
  <legacyDrawing r:id="rId4"/>
  <mc:AlternateContent xmlns:mc="http://schemas.openxmlformats.org/markup-compatibility/2006">
    <mc:Choice Requires="x14">
      <controls>
        <mc:AlternateContent xmlns:mc="http://schemas.openxmlformats.org/markup-compatibility/2006">
          <mc:Choice Requires="x14">
            <control shapeId="38913" r:id="rId5" name="Check Box 1">
              <controlPr defaultSize="0" autoFill="0" autoLine="0" autoPict="0">
                <anchor moveWithCells="1">
                  <from>
                    <xdr:col>11</xdr:col>
                    <xdr:colOff>228600</xdr:colOff>
                    <xdr:row>2</xdr:row>
                    <xdr:rowOff>104775</xdr:rowOff>
                  </from>
                  <to>
                    <xdr:col>11</xdr:col>
                    <xdr:colOff>447675</xdr:colOff>
                    <xdr:row>3</xdr:row>
                    <xdr:rowOff>219075</xdr:rowOff>
                  </to>
                </anchor>
              </controlPr>
            </control>
          </mc:Choice>
        </mc:AlternateContent>
        <mc:AlternateContent xmlns:mc="http://schemas.openxmlformats.org/markup-compatibility/2006">
          <mc:Choice Requires="x14">
            <control shapeId="38914" r:id="rId6" name="Check Box 2">
              <controlPr defaultSize="0" autoFill="0" autoLine="0" autoPict="0">
                <anchor moveWithCells="1">
                  <from>
                    <xdr:col>3</xdr:col>
                    <xdr:colOff>190500</xdr:colOff>
                    <xdr:row>48</xdr:row>
                    <xdr:rowOff>219075</xdr:rowOff>
                  </from>
                  <to>
                    <xdr:col>3</xdr:col>
                    <xdr:colOff>495300</xdr:colOff>
                    <xdr:row>50</xdr:row>
                    <xdr:rowOff>9525</xdr:rowOff>
                  </to>
                </anchor>
              </controlPr>
            </control>
          </mc:Choice>
        </mc:AlternateContent>
        <mc:AlternateContent xmlns:mc="http://schemas.openxmlformats.org/markup-compatibility/2006">
          <mc:Choice Requires="x14">
            <control shapeId="38915" r:id="rId7" name="Check Box 3">
              <controlPr defaultSize="0" autoFill="0" autoLine="0" autoPict="0">
                <anchor moveWithCells="1">
                  <from>
                    <xdr:col>3</xdr:col>
                    <xdr:colOff>190500</xdr:colOff>
                    <xdr:row>49</xdr:row>
                    <xdr:rowOff>219075</xdr:rowOff>
                  </from>
                  <to>
                    <xdr:col>3</xdr:col>
                    <xdr:colOff>466725</xdr:colOff>
                    <xdr:row>51</xdr:row>
                    <xdr:rowOff>9525</xdr:rowOff>
                  </to>
                </anchor>
              </controlPr>
            </control>
          </mc:Choice>
        </mc:AlternateContent>
        <mc:AlternateContent xmlns:mc="http://schemas.openxmlformats.org/markup-compatibility/2006">
          <mc:Choice Requires="x14">
            <control shapeId="38916" r:id="rId8" name="Check Box 4">
              <controlPr defaultSize="0" autoFill="0" autoLine="0" autoPict="0">
                <anchor moveWithCells="1">
                  <from>
                    <xdr:col>3</xdr:col>
                    <xdr:colOff>190500</xdr:colOff>
                    <xdr:row>50</xdr:row>
                    <xdr:rowOff>228600</xdr:rowOff>
                  </from>
                  <to>
                    <xdr:col>3</xdr:col>
                    <xdr:colOff>428625</xdr:colOff>
                    <xdr:row>51</xdr:row>
                    <xdr:rowOff>219075</xdr:rowOff>
                  </to>
                </anchor>
              </controlPr>
            </control>
          </mc:Choice>
        </mc:AlternateContent>
        <mc:AlternateContent xmlns:mc="http://schemas.openxmlformats.org/markup-compatibility/2006">
          <mc:Choice Requires="x14">
            <control shapeId="38917" r:id="rId9" name="Check Box 5">
              <controlPr defaultSize="0" autoFill="0" autoLine="0" autoPict="0">
                <anchor moveWithCells="1">
                  <from>
                    <xdr:col>3</xdr:col>
                    <xdr:colOff>200025</xdr:colOff>
                    <xdr:row>29</xdr:row>
                    <xdr:rowOff>19050</xdr:rowOff>
                  </from>
                  <to>
                    <xdr:col>3</xdr:col>
                    <xdr:colOff>390525</xdr:colOff>
                    <xdr:row>29</xdr:row>
                    <xdr:rowOff>219075</xdr:rowOff>
                  </to>
                </anchor>
              </controlPr>
            </control>
          </mc:Choice>
        </mc:AlternateContent>
        <mc:AlternateContent xmlns:mc="http://schemas.openxmlformats.org/markup-compatibility/2006">
          <mc:Choice Requires="x14">
            <control shapeId="38918" r:id="rId10" name="Check Box 6">
              <controlPr defaultSize="0" autoFill="0" autoLine="0" autoPict="0">
                <anchor moveWithCells="1">
                  <from>
                    <xdr:col>3</xdr:col>
                    <xdr:colOff>200025</xdr:colOff>
                    <xdr:row>30</xdr:row>
                    <xdr:rowOff>28575</xdr:rowOff>
                  </from>
                  <to>
                    <xdr:col>3</xdr:col>
                    <xdr:colOff>438150</xdr:colOff>
                    <xdr:row>30</xdr:row>
                    <xdr:rowOff>209550</xdr:rowOff>
                  </to>
                </anchor>
              </controlPr>
            </control>
          </mc:Choice>
        </mc:AlternateContent>
        <mc:AlternateContent xmlns:mc="http://schemas.openxmlformats.org/markup-compatibility/2006">
          <mc:Choice Requires="x14">
            <control shapeId="38919" r:id="rId11" name="Check Box 7">
              <controlPr defaultSize="0" autoFill="0" autoLine="0" autoPict="0">
                <anchor moveWithCells="1">
                  <from>
                    <xdr:col>3</xdr:col>
                    <xdr:colOff>200025</xdr:colOff>
                    <xdr:row>31</xdr:row>
                    <xdr:rowOff>9525</xdr:rowOff>
                  </from>
                  <to>
                    <xdr:col>3</xdr:col>
                    <xdr:colOff>400050</xdr:colOff>
                    <xdr:row>31</xdr:row>
                    <xdr:rowOff>219075</xdr:rowOff>
                  </to>
                </anchor>
              </controlPr>
            </control>
          </mc:Choice>
        </mc:AlternateContent>
        <mc:AlternateContent xmlns:mc="http://schemas.openxmlformats.org/markup-compatibility/2006">
          <mc:Choice Requires="x14">
            <control shapeId="38920" r:id="rId12" name="Check Box 8">
              <controlPr defaultSize="0" autoFill="0" autoLine="0" autoPict="0">
                <anchor moveWithCells="1">
                  <from>
                    <xdr:col>3</xdr:col>
                    <xdr:colOff>200025</xdr:colOff>
                    <xdr:row>31</xdr:row>
                    <xdr:rowOff>219075</xdr:rowOff>
                  </from>
                  <to>
                    <xdr:col>3</xdr:col>
                    <xdr:colOff>428625</xdr:colOff>
                    <xdr:row>33</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14999847407452621"/>
    <pageSetUpPr fitToPage="1"/>
  </sheetPr>
  <dimension ref="B2:F17"/>
  <sheetViews>
    <sheetView showGridLines="0" zoomScaleNormal="100" zoomScaleSheetLayoutView="115" workbookViewId="0"/>
  </sheetViews>
  <sheetFormatPr defaultRowHeight="13.5" x14ac:dyDescent="0.4"/>
  <cols>
    <col min="1" max="1" width="3.625" style="149" customWidth="1"/>
    <col min="2" max="6" width="22.125" style="149" customWidth="1"/>
    <col min="7" max="7" width="3.625" style="149" customWidth="1"/>
    <col min="8" max="16384" width="9" style="149"/>
  </cols>
  <sheetData>
    <row r="2" spans="2:6" ht="17.25" x14ac:dyDescent="0.4">
      <c r="B2" s="533" t="s">
        <v>117</v>
      </c>
      <c r="C2" s="534"/>
      <c r="D2" s="534"/>
      <c r="E2" s="534"/>
      <c r="F2" s="535"/>
    </row>
    <row r="3" spans="2:6" ht="17.25" x14ac:dyDescent="0.4">
      <c r="B3" s="150" t="s">
        <v>118</v>
      </c>
      <c r="C3" s="150" t="s">
        <v>119</v>
      </c>
      <c r="D3" s="150" t="s">
        <v>120</v>
      </c>
      <c r="E3" s="150" t="s">
        <v>121</v>
      </c>
      <c r="F3" s="150" t="s">
        <v>122</v>
      </c>
    </row>
    <row r="4" spans="2:6" ht="17.25" x14ac:dyDescent="0.4">
      <c r="B4" s="150" t="s">
        <v>123</v>
      </c>
      <c r="C4" s="150" t="s">
        <v>124</v>
      </c>
      <c r="D4" s="150" t="s">
        <v>125</v>
      </c>
      <c r="E4" s="150" t="s">
        <v>126</v>
      </c>
      <c r="F4" s="150" t="s">
        <v>127</v>
      </c>
    </row>
    <row r="5" spans="2:6" ht="17.25" x14ac:dyDescent="0.4">
      <c r="B5" s="150" t="s">
        <v>128</v>
      </c>
      <c r="C5" s="150" t="s">
        <v>129</v>
      </c>
      <c r="D5" s="150" t="s">
        <v>130</v>
      </c>
      <c r="E5" s="150" t="s">
        <v>131</v>
      </c>
      <c r="F5" s="150" t="s">
        <v>132</v>
      </c>
    </row>
    <row r="6" spans="2:6" ht="17.25" x14ac:dyDescent="0.4">
      <c r="B6" s="150" t="s">
        <v>133</v>
      </c>
      <c r="C6" s="150" t="s">
        <v>134</v>
      </c>
      <c r="D6" s="150" t="s">
        <v>135</v>
      </c>
      <c r="E6" s="150" t="s">
        <v>136</v>
      </c>
      <c r="F6" s="150" t="s">
        <v>137</v>
      </c>
    </row>
    <row r="7" spans="2:6" ht="17.25" x14ac:dyDescent="0.4">
      <c r="B7" s="150" t="s">
        <v>138</v>
      </c>
      <c r="C7" s="150" t="s">
        <v>139</v>
      </c>
      <c r="D7" s="150" t="s">
        <v>140</v>
      </c>
      <c r="E7" s="150" t="s">
        <v>141</v>
      </c>
      <c r="F7" s="150" t="s">
        <v>142</v>
      </c>
    </row>
    <row r="8" spans="2:6" ht="17.25" x14ac:dyDescent="0.4">
      <c r="B8" s="150" t="s">
        <v>143</v>
      </c>
      <c r="C8" s="150" t="s">
        <v>144</v>
      </c>
      <c r="D8" s="150" t="s">
        <v>145</v>
      </c>
      <c r="E8" s="150" t="s">
        <v>146</v>
      </c>
      <c r="F8" s="150" t="s">
        <v>147</v>
      </c>
    </row>
    <row r="9" spans="2:6" ht="17.25" x14ac:dyDescent="0.4">
      <c r="B9" s="150" t="s">
        <v>148</v>
      </c>
      <c r="C9" s="150" t="s">
        <v>149</v>
      </c>
      <c r="D9" s="150" t="s">
        <v>150</v>
      </c>
      <c r="E9" s="150" t="s">
        <v>151</v>
      </c>
      <c r="F9" s="150" t="s">
        <v>152</v>
      </c>
    </row>
    <row r="10" spans="2:6" ht="17.25" x14ac:dyDescent="0.4">
      <c r="B10" s="150" t="s">
        <v>153</v>
      </c>
      <c r="C10" s="150" t="s">
        <v>154</v>
      </c>
      <c r="D10" s="150" t="s">
        <v>155</v>
      </c>
      <c r="E10" s="150" t="s">
        <v>156</v>
      </c>
      <c r="F10" s="150" t="s">
        <v>157</v>
      </c>
    </row>
    <row r="11" spans="2:6" ht="17.25" x14ac:dyDescent="0.4">
      <c r="B11" s="150" t="s">
        <v>158</v>
      </c>
      <c r="C11" s="150" t="s">
        <v>159</v>
      </c>
      <c r="D11" s="150" t="s">
        <v>160</v>
      </c>
      <c r="E11" s="150" t="s">
        <v>161</v>
      </c>
      <c r="F11" s="150" t="s">
        <v>162</v>
      </c>
    </row>
    <row r="12" spans="2:6" ht="17.25" x14ac:dyDescent="0.4">
      <c r="B12" s="150" t="s">
        <v>163</v>
      </c>
      <c r="C12" s="150" t="s">
        <v>164</v>
      </c>
      <c r="D12" s="150" t="s">
        <v>165</v>
      </c>
      <c r="E12" s="150" t="s">
        <v>166</v>
      </c>
      <c r="F12" s="150" t="s">
        <v>167</v>
      </c>
    </row>
    <row r="13" spans="2:6" ht="17.25" x14ac:dyDescent="0.4">
      <c r="B13" s="150" t="s">
        <v>168</v>
      </c>
      <c r="C13" s="150" t="s">
        <v>169</v>
      </c>
      <c r="D13" s="150" t="s">
        <v>170</v>
      </c>
      <c r="E13" s="150" t="s">
        <v>171</v>
      </c>
      <c r="F13" s="150" t="s">
        <v>172</v>
      </c>
    </row>
    <row r="14" spans="2:6" ht="17.25" x14ac:dyDescent="0.4">
      <c r="B14" s="150" t="s">
        <v>173</v>
      </c>
      <c r="C14" s="150" t="s">
        <v>174</v>
      </c>
      <c r="D14" s="150" t="s">
        <v>175</v>
      </c>
      <c r="E14" s="150" t="s">
        <v>176</v>
      </c>
      <c r="F14" s="150" t="s">
        <v>177</v>
      </c>
    </row>
    <row r="15" spans="2:6" ht="17.25" x14ac:dyDescent="0.4">
      <c r="B15" s="150" t="s">
        <v>178</v>
      </c>
      <c r="C15" s="150" t="s">
        <v>179</v>
      </c>
      <c r="D15" s="150" t="s">
        <v>180</v>
      </c>
      <c r="E15" s="150" t="s">
        <v>181</v>
      </c>
      <c r="F15" s="150" t="s">
        <v>182</v>
      </c>
    </row>
    <row r="16" spans="2:6" ht="17.25" x14ac:dyDescent="0.4">
      <c r="B16" s="150" t="s">
        <v>183</v>
      </c>
      <c r="C16" s="150" t="s">
        <v>184</v>
      </c>
      <c r="D16" s="150" t="s">
        <v>185</v>
      </c>
      <c r="E16" s="150" t="s">
        <v>186</v>
      </c>
      <c r="F16" s="150" t="s">
        <v>187</v>
      </c>
    </row>
    <row r="17" spans="2:6" ht="17.25" x14ac:dyDescent="0.4">
      <c r="B17" s="150" t="s">
        <v>188</v>
      </c>
      <c r="C17" s="150" t="s">
        <v>189</v>
      </c>
      <c r="D17" s="150" t="s">
        <v>190</v>
      </c>
      <c r="E17" s="150" t="s">
        <v>191</v>
      </c>
      <c r="F17" s="150" t="s">
        <v>192</v>
      </c>
    </row>
  </sheetData>
  <sheetProtection algorithmName="SHA-512" hashValue="qeKIzB3Q7Nplc+XIBRFU+TjZqKHWpg7gLiMwwkjWYKfEIcxcEt+FWxKhrVc9C36q3qmn0odbkbXYQYpiRSaEew==" saltValue="4MQsOpyLYJzp8n4k8ugp2A==" spinCount="100000" sheet="1" objects="1" scenarios="1"/>
  <mergeCells count="1">
    <mergeCell ref="B2:F2"/>
  </mergeCells>
  <phoneticPr fontId="1"/>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入力シート</vt:lpstr>
      <vt:lpstr>電力需給契約申込書</vt:lpstr>
      <vt:lpstr>入力シート(入力例)</vt:lpstr>
      <vt:lpstr>業種・用途一覧</vt:lpstr>
      <vt:lpstr>業種・用途一覧!Print_Area</vt:lpstr>
      <vt:lpstr>電力需給契約申込書!Print_Area</vt:lpstr>
      <vt:lpstr>入力シート!Print_Area</vt:lpstr>
      <vt:lpstr>'入力シート(入力例)'!Print_Area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2021-04-20T11:47:13Z</dcterms:created>
  <dcterms:modified xsi:type="dcterms:W3CDTF">2025-02-12T10:12:19Z</dcterms:modified>
</cp:coreProperties>
</file>