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F77E56E6-9FB6-404F-B79D-DB33AF2D7FF2}" xr6:coauthVersionLast="47" xr6:coauthVersionMax="47" xr10:uidLastSave="{00000000-0000-0000-0000-000000000000}"/>
  <bookViews>
    <workbookView xWindow="-28920" yWindow="-120" windowWidth="29040" windowHeight="15720" xr2:uid="{00000000-000D-0000-FFFF-FFFF00000000}"/>
  </bookViews>
  <sheets>
    <sheet name="発調契約申込書 " sheetId="8" r:id="rId1"/>
    <sheet name="別紙 " sheetId="9" r:id="rId2"/>
    <sheet name="別紙 (連記式)" sheetId="12" r:id="rId3"/>
    <sheet name="記入例⇒" sheetId="4" r:id="rId4"/>
    <sheet name="申込書記入例" sheetId="10" r:id="rId5"/>
    <sheet name="別紙記入例" sheetId="11" r:id="rId6"/>
    <sheet name="入力禁止文字" sheetId="13" r:id="rId7"/>
  </sheets>
  <externalReferences>
    <externalReference r:id="rId8"/>
  </externalReferences>
  <definedNames>
    <definedName name="_xlnm._FilterDatabase" localSheetId="1" hidden="1">'別紙 '!$S$19:$AA$20</definedName>
    <definedName name="_xlnm._FilterDatabase" localSheetId="5" hidden="1">別紙記入例!$S$19:$AA$20</definedName>
    <definedName name="Data" localSheetId="6">'[1]別紙 (連記式)'!$A$6:$BD$35</definedName>
    <definedName name="Data" localSheetId="2">'別紙 (連記式)'!$A$6:$BQ$35</definedName>
    <definedName name="Data">#REF!</definedName>
    <definedName name="HTML_CodePage" hidden="1">932</definedName>
    <definedName name="HTML_CON" localSheetId="6" hidden="1">{"'（４）'!$A$1:$I$53"}</definedName>
    <definedName name="HTML_CON" hidden="1">{"'（４）'!$A$1:$I$53"}</definedName>
    <definedName name="HTML_Control" localSheetId="6" hidden="1">{"'（４）'!$A$1:$I$53"}</definedName>
    <definedName name="HTML_Control" hidden="1">{"'（４）'!$A$1:$I$53"}</definedName>
    <definedName name="HTML_Description" hidden="1">""</definedName>
    <definedName name="HTML_Email" hidden="1">""</definedName>
    <definedName name="HTML_Header" hidden="1">"（４）"</definedName>
    <definedName name="HTML_LastUpdate" hidden="1">"99/07/01"</definedName>
    <definedName name="HTML_LineAfter" hidden="1">FALSE</definedName>
    <definedName name="HTML_LineBefore" hidden="1">FALSE</definedName>
    <definedName name="HTML_Name" hidden="1">"九電原子力PJ"</definedName>
    <definedName name="HTML_OBDlg2" hidden="1">TRUE</definedName>
    <definedName name="HTML_OBDlg4" hidden="1">TRUE</definedName>
    <definedName name="HTML_OS" hidden="1">0</definedName>
    <definedName name="HTML_PathFile" hidden="1">"F:\ドキュメント\４：基準・規定\0037-4-0052：採番台帳\MyHTML.htm"</definedName>
    <definedName name="HTML_Title" hidden="1">"ﾄﾞｷｭﾒﾝﾄ採番台帳qq"</definedName>
    <definedName name="_xlnm.Print_Area" localSheetId="4">申込書記入例!$A$1:$J$38</definedName>
    <definedName name="_xlnm.Print_Area" localSheetId="0">'発調契約申込書 '!$A$1:$J$38</definedName>
    <definedName name="_xlnm.Print_Area" localSheetId="1">'別紙 '!$B$1:$AV$57</definedName>
    <definedName name="_xlnm.Print_Area" localSheetId="2">'別紙 (連記式)'!$A$1:$BQ$6</definedName>
    <definedName name="_xlnm.Print_Area" localSheetId="5">別紙記入例!$B$1:$BT$59</definedName>
    <definedName name="usernameTF">"usernameTF"</definedName>
    <definedName name="集約需要家I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9" l="1"/>
  <c r="O50" i="9"/>
  <c r="O36" i="9"/>
  <c r="O34" i="9"/>
  <c r="U33" i="9"/>
  <c r="S17" i="9"/>
  <c r="O6" i="9"/>
  <c r="O5" i="9"/>
  <c r="O4" i="9"/>
  <c r="S27" i="9"/>
  <c r="S28" i="9"/>
  <c r="W30" i="9"/>
  <c r="U31" i="9"/>
  <c r="U32" i="9"/>
  <c r="U38" i="9"/>
  <c r="W39" i="9"/>
  <c r="AL41" i="9"/>
  <c r="U40" i="9"/>
  <c r="U41" i="9"/>
  <c r="U42" i="9"/>
  <c r="U43" i="9"/>
  <c r="U44" i="9"/>
  <c r="AL44" i="9"/>
  <c r="AL45" i="9"/>
  <c r="O45" i="9"/>
  <c r="O46" i="9"/>
  <c r="AL46" i="9"/>
  <c r="O47" i="9"/>
  <c r="O49" i="9"/>
  <c r="O48" i="9"/>
  <c r="S19" i="9"/>
  <c r="O14" i="9"/>
  <c r="O13" i="9"/>
  <c r="O51" i="9" l="1"/>
  <c r="AL32" i="9"/>
  <c r="U29" i="9"/>
  <c r="AJ28" i="9"/>
  <c r="AJ27" i="9"/>
  <c r="AJ26" i="9"/>
  <c r="AJ25" i="9"/>
  <c r="S26" i="9"/>
  <c r="S25" i="9"/>
  <c r="AJ24" i="9"/>
  <c r="AJ23" i="9"/>
  <c r="AJ22" i="9"/>
  <c r="S24" i="9"/>
  <c r="S23" i="9"/>
  <c r="S22" i="9"/>
  <c r="AJ21" i="9"/>
  <c r="AJ20" i="9"/>
  <c r="AJ19" i="9"/>
  <c r="AJ18" i="9"/>
  <c r="AJ17" i="9"/>
  <c r="S21" i="9"/>
  <c r="S20" i="9"/>
  <c r="S18" i="9"/>
  <c r="O15" i="9"/>
  <c r="O11" i="9"/>
  <c r="O9" i="9"/>
  <c r="O8" i="9"/>
  <c r="Q7" i="9"/>
  <c r="O16" i="9"/>
  <c r="O12" i="9"/>
  <c r="O10" i="9"/>
  <c r="O3" i="9"/>
  <c r="B2" i="12"/>
  <c r="C2" i="12" s="1"/>
  <c r="D2" i="12" s="1"/>
  <c r="E2" i="12" l="1"/>
  <c r="F2" i="12" s="1"/>
  <c r="G2" i="12" s="1"/>
  <c r="H2" i="12" s="1"/>
  <c r="I2" i="12" s="1"/>
  <c r="J2" i="12" s="1"/>
  <c r="K2" i="12" s="1"/>
  <c r="L2" i="12" s="1"/>
  <c r="M2" i="12" s="1"/>
  <c r="N2" i="12" s="1"/>
  <c r="O2" i="12" s="1"/>
  <c r="P2" i="12" s="1"/>
  <c r="Q2" i="12" s="1"/>
  <c r="R2" i="12" s="1"/>
  <c r="S2" i="12" s="1"/>
  <c r="T2" i="12" s="1"/>
  <c r="U2" i="12" s="1"/>
  <c r="V2" i="12" s="1"/>
  <c r="W2" i="12" s="1"/>
  <c r="X2" i="12" s="1"/>
  <c r="Y2" i="12" s="1"/>
  <c r="Z2" i="12" s="1"/>
  <c r="AA2" i="12" s="1"/>
  <c r="AB2" i="12" s="1"/>
  <c r="AC2" i="12" s="1"/>
  <c r="AD2" i="12" s="1"/>
  <c r="AE2" i="12" s="1"/>
  <c r="AF2" i="12" s="1"/>
  <c r="AG2" i="12" s="1"/>
  <c r="AH2" i="12" s="1"/>
  <c r="AI2" i="12" s="1"/>
  <c r="AJ2" i="12" s="1"/>
  <c r="AK2" i="12" s="1"/>
  <c r="AL2" i="12" l="1"/>
  <c r="AM2" i="12" s="1"/>
  <c r="AN2" i="12" s="1"/>
  <c r="AO2" i="12" s="1"/>
  <c r="AP2" i="12" s="1"/>
  <c r="AQ2" i="12" s="1"/>
  <c r="AR2" i="12" l="1"/>
  <c r="AS2" i="12" s="1"/>
  <c r="AT2" i="12" s="1"/>
  <c r="AU2" i="12" s="1"/>
  <c r="AV2" i="12" s="1"/>
  <c r="AW2" i="12" s="1"/>
  <c r="AX2" i="12" s="1"/>
  <c r="AY2" i="12" s="1"/>
  <c r="AZ2" i="12" s="1"/>
  <c r="BA2" i="12" s="1"/>
  <c r="BB2" i="12" s="1"/>
  <c r="BC2" i="12" s="1"/>
  <c r="BD2" i="12" l="1"/>
  <c r="BE2" i="12" l="1"/>
  <c r="BF2" i="12" s="1"/>
  <c r="BG2" i="12" s="1"/>
  <c r="BH2" i="12" l="1"/>
  <c r="BI2" i="12" l="1"/>
  <c r="BJ2" i="12" s="1"/>
  <c r="BK2" i="12" s="1"/>
  <c r="BL2" i="12" s="1"/>
  <c r="BM2" i="12" s="1"/>
  <c r="BN2" i="12" s="1"/>
  <c r="BO2" i="12" s="1"/>
  <c r="BP2" i="12" s="1"/>
  <c r="BQ2" i="12" s="1"/>
  <c r="BR2" i="12" s="1"/>
  <c r="BS2" i="12" s="1"/>
  <c r="BT2" i="12" s="1"/>
  <c r="BU2" i="12" s="1"/>
  <c r="BV2" i="12" s="1"/>
  <c r="BW2" i="12" s="1"/>
  <c r="BX2" i="12" s="1"/>
  <c r="BY2" i="12" s="1"/>
  <c r="BZ2" i="12" s="1"/>
  <c r="CA2"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813E23C9-C40C-409C-98AF-F9D0A5F726F9}">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100-000001000000}">
      <text>
        <r>
          <rPr>
            <sz val="11"/>
            <color indexed="81"/>
            <rFont val="MS P ゴシック"/>
            <family val="3"/>
            <charset val="128"/>
          </rPr>
          <t>複数の発電設備を新設または増設される場合は、発電種類（新設・増設）を選択してください。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4" authorId="0" shapeId="0" xr:uid="{50FD2FAC-89D3-40A2-821B-B517600F8209}">
      <text>
        <r>
          <rPr>
            <b/>
            <sz val="11"/>
            <color indexed="81"/>
            <rFont val="ＭＳ Ｐゴシック"/>
            <family val="3"/>
            <charset val="128"/>
          </rPr>
          <t>標準電圧で記載下さい</t>
        </r>
      </text>
    </comment>
    <comment ref="P4" authorId="0" shapeId="0" xr:uid="{F45CA1F3-8AD7-4C4A-9FD9-7A2B442F1451}">
      <text>
        <r>
          <rPr>
            <b/>
            <sz val="11"/>
            <color indexed="81"/>
            <rFont val="ＭＳ Ｐゴシック"/>
            <family val="3"/>
            <charset val="128"/>
          </rPr>
          <t>標準電圧で記載下さい</t>
        </r>
      </text>
    </comment>
    <comment ref="T4" authorId="0" shapeId="0" xr:uid="{5F20F77E-96A3-4BBB-9935-7B0DA600766F}">
      <text>
        <r>
          <rPr>
            <b/>
            <sz val="11"/>
            <color indexed="81"/>
            <rFont val="ＭＳ Ｐゴシック"/>
            <family val="3"/>
            <charset val="128"/>
          </rPr>
          <t>標準電圧で記載下さい</t>
        </r>
      </text>
    </comment>
    <comment ref="U4" authorId="0" shapeId="0" xr:uid="{DA355283-06CC-4506-9D47-A07F0BD171B5}">
      <text>
        <r>
          <rPr>
            <b/>
            <sz val="11"/>
            <color indexed="81"/>
            <rFont val="ＭＳ Ｐゴシック"/>
            <family val="3"/>
            <charset val="128"/>
          </rPr>
          <t>標準電圧で記載下さい</t>
        </r>
      </text>
    </comment>
    <comment ref="X4" authorId="0" shapeId="0" xr:uid="{F10F0861-E426-4327-AB3A-2DD92C4E2981}">
      <text>
        <r>
          <rPr>
            <b/>
            <sz val="11"/>
            <color indexed="81"/>
            <rFont val="ＭＳ Ｐゴシック"/>
            <family val="3"/>
            <charset val="128"/>
          </rPr>
          <t>標準電圧で記載下さい</t>
        </r>
      </text>
    </comment>
    <comment ref="Y4" authorId="0" shapeId="0" xr:uid="{B284FF31-A2C8-40CB-8BA3-1B9C005D3E07}">
      <text>
        <r>
          <rPr>
            <b/>
            <sz val="11"/>
            <color indexed="81"/>
            <rFont val="ＭＳ Ｐゴシック"/>
            <family val="3"/>
            <charset val="128"/>
          </rPr>
          <t>標準電圧で記載下さい</t>
        </r>
      </text>
    </comment>
    <comment ref="AA4" authorId="0" shapeId="0" xr:uid="{F278F1BC-EC8E-424B-9A35-4C785AAD4E0D}">
      <text>
        <r>
          <rPr>
            <b/>
            <sz val="11"/>
            <color indexed="81"/>
            <rFont val="ＭＳ Ｐゴシック"/>
            <family val="3"/>
            <charset val="128"/>
          </rPr>
          <t>標準電圧で記載下さい</t>
        </r>
      </text>
    </comment>
    <comment ref="AB4" authorId="0" shapeId="0" xr:uid="{E8C82EAC-D1A1-47DB-9F39-B81797660701}">
      <text>
        <r>
          <rPr>
            <b/>
            <sz val="11"/>
            <color indexed="81"/>
            <rFont val="ＭＳ Ｐゴシック"/>
            <family val="3"/>
            <charset val="128"/>
          </rPr>
          <t>標準電圧で記載下さい</t>
        </r>
      </text>
    </comment>
    <comment ref="AD4" authorId="0" shapeId="0" xr:uid="{859AF589-0E90-4516-A93D-295373D941CB}">
      <text>
        <r>
          <rPr>
            <b/>
            <sz val="11"/>
            <color indexed="81"/>
            <rFont val="ＭＳ Ｐゴシック"/>
            <family val="3"/>
            <charset val="128"/>
          </rPr>
          <t>標準電圧で記載下さい</t>
        </r>
      </text>
    </comment>
    <comment ref="AE4" authorId="0" shapeId="0" xr:uid="{CED94028-003C-46A6-81AA-9B64E3420878}">
      <text>
        <r>
          <rPr>
            <b/>
            <sz val="11"/>
            <color indexed="81"/>
            <rFont val="ＭＳ Ｐゴシック"/>
            <family val="3"/>
            <charset val="128"/>
          </rPr>
          <t>標準電圧で記載下さい</t>
        </r>
      </text>
    </comment>
    <comment ref="AG4" authorId="0" shapeId="0" xr:uid="{6622A33E-E1B0-48D0-8473-AD0EF8994010}">
      <text>
        <r>
          <rPr>
            <b/>
            <sz val="11"/>
            <color indexed="81"/>
            <rFont val="ＭＳ Ｐゴシック"/>
            <family val="3"/>
            <charset val="128"/>
          </rPr>
          <t>標準電圧で記載下さい</t>
        </r>
      </text>
    </comment>
    <comment ref="AH4" authorId="0" shapeId="0" xr:uid="{33156199-5874-4AEB-9ED4-A51237C72CAC}">
      <text>
        <r>
          <rPr>
            <b/>
            <sz val="11"/>
            <color indexed="81"/>
            <rFont val="ＭＳ Ｐゴシック"/>
            <family val="3"/>
            <charset val="128"/>
          </rPr>
          <t>標準電圧で記載下さい</t>
        </r>
      </text>
    </comment>
    <comment ref="AO4" authorId="0" shapeId="0" xr:uid="{F0223C65-C2E7-460D-9C16-ED4D76D28F20}">
      <text>
        <r>
          <rPr>
            <b/>
            <sz val="11"/>
            <color indexed="81"/>
            <rFont val="ＭＳ Ｐゴシック"/>
            <family val="3"/>
            <charset val="128"/>
          </rPr>
          <t>-　ハイフンで区切って記載下さい</t>
        </r>
      </text>
    </comment>
    <comment ref="AW4" authorId="0" shapeId="0" xr:uid="{C6928E8A-6909-48FD-AFE0-92C2433EF404}">
      <text>
        <r>
          <rPr>
            <b/>
            <sz val="11"/>
            <color indexed="81"/>
            <rFont val="ＭＳ Ｐゴシック"/>
            <family val="3"/>
            <charset val="128"/>
          </rPr>
          <t>-　ハイフンで区切って記載下さい</t>
        </r>
      </text>
    </comment>
    <comment ref="BA4" authorId="0" shapeId="0" xr:uid="{3EB88F79-4B23-4F92-82BF-6412F68CD39A}">
      <text>
        <r>
          <rPr>
            <b/>
            <sz val="11"/>
            <color indexed="81"/>
            <rFont val="ＭＳ Ｐゴシック"/>
            <family val="3"/>
            <charset val="128"/>
          </rPr>
          <t>-　ハイフンで区切って記載下さい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F2EF6EFE-1101-4471-83C1-AD4FBF4E8458}">
      <text>
        <r>
          <rPr>
            <sz val="11"/>
            <color indexed="81"/>
            <rFont val="MS P ゴシック"/>
            <family val="3"/>
            <charset val="128"/>
          </rPr>
          <t>・「発電者の名称」及び「発電所名」の両方を記載いただくにあたり、それぞれの間には、スペース（空白）の入力をお願いします。
・「発電所名」に社名がある場合は、「○○株式会社　◆◆株式会社△△発電所」と記載下さい。</t>
        </r>
      </text>
    </comment>
    <comment ref="AB45" authorId="0" shapeId="0" xr:uid="{00000000-0006-0000-0500-000001000000}">
      <text>
        <r>
          <rPr>
            <sz val="11"/>
            <color indexed="81"/>
            <rFont val="MS P ゴシック"/>
            <family val="3"/>
            <charset val="128"/>
          </rPr>
          <t>複数の発電設備を新設または増設される場合は、発電種類（新設・増設）を選択してください。</t>
        </r>
      </text>
    </comment>
  </commentList>
</comments>
</file>

<file path=xl/sharedStrings.xml><?xml version="1.0" encoding="utf-8"?>
<sst xmlns="http://schemas.openxmlformats.org/spreadsheetml/2006/main" count="898" uniqueCount="289">
  <si>
    <t>様式PP2-202504</t>
    <phoneticPr fontId="21"/>
  </si>
  <si>
    <t>　　年　　月　　日</t>
    <phoneticPr fontId="21"/>
  </si>
  <si>
    <t>四国電力送配電株式会社</t>
    <rPh sb="0" eb="7">
      <t>シコクデンリョクソウハイデン</t>
    </rPh>
    <rPh sb="7" eb="11">
      <t>カブシキカイシャ</t>
    </rPh>
    <phoneticPr fontId="21"/>
  </si>
  <si>
    <t>御中</t>
    <rPh sb="0" eb="2">
      <t>オンチュウ</t>
    </rPh>
    <phoneticPr fontId="21"/>
  </si>
  <si>
    <t>発 電 量 調 整 供 給 兼 基 本 契 約 申 込 書</t>
    <rPh sb="0" eb="1">
      <t>ハッ</t>
    </rPh>
    <rPh sb="2" eb="3">
      <t>デン</t>
    </rPh>
    <rPh sb="4" eb="5">
      <t>リョウ</t>
    </rPh>
    <rPh sb="6" eb="7">
      <t>チョウ</t>
    </rPh>
    <rPh sb="8" eb="9">
      <t>ヒトシ</t>
    </rPh>
    <rPh sb="10" eb="11">
      <t>キョウ</t>
    </rPh>
    <rPh sb="12" eb="13">
      <t>キュウ</t>
    </rPh>
    <rPh sb="14" eb="15">
      <t>ケン</t>
    </rPh>
    <rPh sb="16" eb="17">
      <t>モト</t>
    </rPh>
    <rPh sb="18" eb="19">
      <t>ホン</t>
    </rPh>
    <rPh sb="20" eb="21">
      <t>チギリ</t>
    </rPh>
    <rPh sb="22" eb="23">
      <t>ヤク</t>
    </rPh>
    <rPh sb="24" eb="25">
      <t>サル</t>
    </rPh>
    <rPh sb="26" eb="27">
      <t>コミ</t>
    </rPh>
    <rPh sb="28" eb="29">
      <t>ショ</t>
    </rPh>
    <phoneticPr fontId="21"/>
  </si>
  <si>
    <t>　発電量調整供給等に関する契約について，貴社の託送供給等約款を承認のうえ，以下のとおり申込みます。
　なお，受電側接続検討申込書および回答書内容を前提として申込みます。</t>
    <rPh sb="1" eb="4">
      <t>ハツデンリョウ</t>
    </rPh>
    <rPh sb="4" eb="6">
      <t>チョウセイ</t>
    </rPh>
    <rPh sb="8" eb="9">
      <t>トウ</t>
    </rPh>
    <rPh sb="27" eb="28">
      <t>トウ</t>
    </rPh>
    <rPh sb="37" eb="39">
      <t>イカ</t>
    </rPh>
    <rPh sb="61" eb="63">
      <t>モウシコミ</t>
    </rPh>
    <rPh sb="63" eb="64">
      <t>ショ</t>
    </rPh>
    <rPh sb="67" eb="69">
      <t>カイトウ</t>
    </rPh>
    <rPh sb="69" eb="70">
      <t>ショ</t>
    </rPh>
    <rPh sb="70" eb="72">
      <t>ナイヨウ</t>
    </rPh>
    <phoneticPr fontId="21"/>
  </si>
  <si>
    <t>１．発電契約者等</t>
    <rPh sb="2" eb="4">
      <t>ハツデン</t>
    </rPh>
    <phoneticPr fontId="21"/>
  </si>
  <si>
    <t>発　電　契　約　者　名</t>
    <rPh sb="0" eb="1">
      <t>ハッ</t>
    </rPh>
    <rPh sb="2" eb="3">
      <t>デン</t>
    </rPh>
    <rPh sb="4" eb="5">
      <t>チギリ</t>
    </rPh>
    <rPh sb="6" eb="7">
      <t>ヤク</t>
    </rPh>
    <rPh sb="8" eb="9">
      <t>シャ</t>
    </rPh>
    <rPh sb="10" eb="11">
      <t>メイ</t>
    </rPh>
    <phoneticPr fontId="21"/>
  </si>
  <si>
    <t>名　　称　：</t>
    <rPh sb="3" eb="4">
      <t>ショウ</t>
    </rPh>
    <phoneticPr fontId="21"/>
  </si>
  <si>
    <t>役　　職　：</t>
    <rPh sb="0" eb="1">
      <t>エキ</t>
    </rPh>
    <rPh sb="3" eb="4">
      <t>ショク</t>
    </rPh>
    <phoneticPr fontId="21"/>
  </si>
  <si>
    <t>氏　　名　：　</t>
    <rPh sb="0" eb="1">
      <t>シ</t>
    </rPh>
    <rPh sb="3" eb="4">
      <t>メイ</t>
    </rPh>
    <phoneticPr fontId="21"/>
  </si>
  <si>
    <t>住　　所　　　：</t>
  </si>
  <si>
    <t>〒</t>
    <phoneticPr fontId="21"/>
  </si>
  <si>
    <r>
      <t xml:space="preserve">連　　絡　　者　　名
</t>
    </r>
    <r>
      <rPr>
        <sz val="10"/>
        <rFont val="ＭＳ ゴシック"/>
        <family val="3"/>
        <charset val="128"/>
      </rPr>
      <t>（事務的内容と技術的内容で別の方への連絡をご要望の場合は併記ください）</t>
    </r>
    <rPh sb="0" eb="1">
      <t>レン</t>
    </rPh>
    <rPh sb="3" eb="4">
      <t>ラク</t>
    </rPh>
    <rPh sb="6" eb="7">
      <t>シャ</t>
    </rPh>
    <rPh sb="9" eb="10">
      <t>メイ</t>
    </rPh>
    <rPh sb="13" eb="15">
      <t>ジム</t>
    </rPh>
    <rPh sb="15" eb="16">
      <t>テキ</t>
    </rPh>
    <rPh sb="16" eb="18">
      <t>ナイヨウ</t>
    </rPh>
    <rPh sb="19" eb="21">
      <t>ギジュツ</t>
    </rPh>
    <rPh sb="21" eb="22">
      <t>テキ</t>
    </rPh>
    <rPh sb="22" eb="24">
      <t>ナイヨウ</t>
    </rPh>
    <rPh sb="25" eb="26">
      <t>ベツ</t>
    </rPh>
    <rPh sb="27" eb="28">
      <t>カタ</t>
    </rPh>
    <rPh sb="30" eb="32">
      <t>レンラク</t>
    </rPh>
    <rPh sb="34" eb="36">
      <t>ヨウボウ</t>
    </rPh>
    <rPh sb="37" eb="39">
      <t>バアイ</t>
    </rPh>
    <rPh sb="40" eb="42">
      <t>ヘイキ</t>
    </rPh>
    <phoneticPr fontId="21"/>
  </si>
  <si>
    <t>名称及び所属 ：</t>
    <rPh sb="0" eb="1">
      <t>ナ</t>
    </rPh>
    <rPh sb="1" eb="2">
      <t>ショウ</t>
    </rPh>
    <rPh sb="2" eb="3">
      <t>オヨ</t>
    </rPh>
    <phoneticPr fontId="21"/>
  </si>
  <si>
    <t xml:space="preserve">氏　　名　： </t>
    <rPh sb="0" eb="1">
      <t>シ</t>
    </rPh>
    <rPh sb="3" eb="4">
      <t>メイ</t>
    </rPh>
    <phoneticPr fontId="21"/>
  </si>
  <si>
    <t>住　　所　：</t>
    <phoneticPr fontId="21"/>
  </si>
  <si>
    <t>電　　話　：</t>
    <phoneticPr fontId="21"/>
  </si>
  <si>
    <t>E-mail    ：</t>
    <phoneticPr fontId="21"/>
  </si>
  <si>
    <t>２．申込内容</t>
    <phoneticPr fontId="21"/>
  </si>
  <si>
    <t>発電量調整供給の
開始希望日</t>
    <rPh sb="0" eb="3">
      <t>ハツデンリョウ</t>
    </rPh>
    <rPh sb="3" eb="5">
      <t>チョウセイ</t>
    </rPh>
    <rPh sb="5" eb="7">
      <t>キョウキュウ</t>
    </rPh>
    <rPh sb="9" eb="11">
      <t>カイシ</t>
    </rPh>
    <rPh sb="11" eb="14">
      <t>キボウビ</t>
    </rPh>
    <phoneticPr fontId="21"/>
  </si>
  <si>
    <t>別紙のとおり</t>
    <rPh sb="0" eb="2">
      <t>ベッシ</t>
    </rPh>
    <phoneticPr fontId="21"/>
  </si>
  <si>
    <t>受電地点ごとの事項</t>
    <rPh sb="0" eb="2">
      <t>ジュデン</t>
    </rPh>
    <rPh sb="2" eb="4">
      <t>チテン</t>
    </rPh>
    <rPh sb="7" eb="9">
      <t>ジコウ</t>
    </rPh>
    <phoneticPr fontId="21"/>
  </si>
  <si>
    <t>申込内容</t>
    <rPh sb="0" eb="2">
      <t>モウシコミ</t>
    </rPh>
    <rPh sb="2" eb="4">
      <t>ナイヨウ</t>
    </rPh>
    <phoneticPr fontId="21"/>
  </si>
  <si>
    <t>申込件数</t>
    <rPh sb="0" eb="2">
      <t>モウシコミ</t>
    </rPh>
    <rPh sb="2" eb="4">
      <t>ケンスウ</t>
    </rPh>
    <phoneticPr fontId="21"/>
  </si>
  <si>
    <t>受電地点</t>
    <rPh sb="0" eb="2">
      <t>ジュデン</t>
    </rPh>
    <rPh sb="2" eb="4">
      <t>チテン</t>
    </rPh>
    <phoneticPr fontId="21"/>
  </si>
  <si>
    <t>地点の追加</t>
    <rPh sb="0" eb="2">
      <t>チテン</t>
    </rPh>
    <rPh sb="3" eb="5">
      <t>ツイカ</t>
    </rPh>
    <phoneticPr fontId="21"/>
  </si>
  <si>
    <t>設備新設</t>
    <rPh sb="0" eb="2">
      <t>セツビ</t>
    </rPh>
    <rPh sb="2" eb="4">
      <t>シンセツ</t>
    </rPh>
    <phoneticPr fontId="21"/>
  </si>
  <si>
    <t>件</t>
    <rPh sb="0" eb="1">
      <t>ケン</t>
    </rPh>
    <phoneticPr fontId="21"/>
  </si>
  <si>
    <t>契約開始</t>
    <rPh sb="0" eb="2">
      <t>ケイヤク</t>
    </rPh>
    <rPh sb="2" eb="4">
      <t>カイシ</t>
    </rPh>
    <phoneticPr fontId="21"/>
  </si>
  <si>
    <t>契約受電電力の変更</t>
    <rPh sb="0" eb="2">
      <t>ケイヤク</t>
    </rPh>
    <rPh sb="2" eb="4">
      <t>ジュデン</t>
    </rPh>
    <rPh sb="4" eb="6">
      <t>デンリョク</t>
    </rPh>
    <rPh sb="7" eb="9">
      <t>ヘンコウ</t>
    </rPh>
    <phoneticPr fontId="21"/>
  </si>
  <si>
    <t>地点の削除</t>
    <rPh sb="0" eb="2">
      <t>チテン</t>
    </rPh>
    <rPh sb="3" eb="5">
      <t>サクジョ</t>
    </rPh>
    <phoneticPr fontId="21"/>
  </si>
  <si>
    <t>契約廃止</t>
    <rPh sb="0" eb="2">
      <t>ケイヤク</t>
    </rPh>
    <rPh sb="2" eb="4">
      <t>ハイシ</t>
    </rPh>
    <phoneticPr fontId="21"/>
  </si>
  <si>
    <t>設備撤去</t>
    <rPh sb="0" eb="2">
      <t>セツビ</t>
    </rPh>
    <rPh sb="2" eb="4">
      <t>テッキョ</t>
    </rPh>
    <phoneticPr fontId="21"/>
  </si>
  <si>
    <t>契約受電電力の変更を伴わない
設備変更</t>
    <rPh sb="0" eb="2">
      <t>ケイヤク</t>
    </rPh>
    <rPh sb="2" eb="4">
      <t>ジュデン</t>
    </rPh>
    <rPh sb="4" eb="6">
      <t>デンリョク</t>
    </rPh>
    <rPh sb="7" eb="9">
      <t>ヘンコウ</t>
    </rPh>
    <rPh sb="10" eb="11">
      <t>トモナ</t>
    </rPh>
    <rPh sb="15" eb="17">
      <t>セツビ</t>
    </rPh>
    <rPh sb="17" eb="19">
      <t>ヘンコウ</t>
    </rPh>
    <phoneticPr fontId="21"/>
  </si>
  <si>
    <t>その他の変更
（　　　　　　　）</t>
    <rPh sb="2" eb="3">
      <t>タ</t>
    </rPh>
    <rPh sb="4" eb="6">
      <t>ヘンコウ</t>
    </rPh>
    <phoneticPr fontId="21"/>
  </si>
  <si>
    <t>特記事項</t>
    <rPh sb="0" eb="2">
      <t>トッキ</t>
    </rPh>
    <rPh sb="2" eb="4">
      <t>ジコウ</t>
    </rPh>
    <phoneticPr fontId="21"/>
  </si>
  <si>
    <t>本申込書を受領する一般送配電事業者又は配電事業者は，発電量調整供給等の申込みおよび実施に際して得た情報を，託送供給等を実施する目的以外に使用いたしません。</t>
    <rPh sb="11" eb="14">
      <t>ソウハイデン</t>
    </rPh>
    <rPh sb="26" eb="29">
      <t>ハツデンリョウ</t>
    </rPh>
    <rPh sb="29" eb="31">
      <t>チョウセイ</t>
    </rPh>
    <rPh sb="33" eb="34">
      <t>トウ</t>
    </rPh>
    <rPh sb="57" eb="58">
      <t>トウ</t>
    </rPh>
    <phoneticPr fontId="21"/>
  </si>
  <si>
    <t>発電量調整供給兼基本契約申込書別紙【発電場所の概要】</t>
    <rPh sb="0" eb="3">
      <t>ハツデンリョウ</t>
    </rPh>
    <rPh sb="3" eb="5">
      <t>チョウセイ</t>
    </rPh>
    <rPh sb="5" eb="7">
      <t>キョウキュウ</t>
    </rPh>
    <rPh sb="7" eb="8">
      <t>ケン</t>
    </rPh>
    <rPh sb="8" eb="10">
      <t>キホン</t>
    </rPh>
    <rPh sb="10" eb="12">
      <t>ケイヤク</t>
    </rPh>
    <rPh sb="12" eb="14">
      <t>モウシコミ</t>
    </rPh>
    <rPh sb="14" eb="15">
      <t>ショ</t>
    </rPh>
    <rPh sb="15" eb="17">
      <t>ベッシ</t>
    </rPh>
    <rPh sb="18" eb="20">
      <t>ハツデン</t>
    </rPh>
    <rPh sb="20" eb="22">
      <t>バショ</t>
    </rPh>
    <rPh sb="23" eb="25">
      <t>ガイヨウ</t>
    </rPh>
    <phoneticPr fontId="21"/>
  </si>
  <si>
    <t>申込番号:</t>
  </si>
  <si>
    <r>
      <t>（カタカナ）</t>
    </r>
    <r>
      <rPr>
        <sz val="9"/>
        <rFont val="ＭＳ ゴシック"/>
        <family val="3"/>
        <charset val="128"/>
      </rPr>
      <t>※全角</t>
    </r>
    <rPh sb="7" eb="9">
      <t>ゼンカク</t>
    </rPh>
    <phoneticPr fontId="21"/>
  </si>
  <si>
    <t>発電者の名称及び発電所名</t>
    <rPh sb="6" eb="7">
      <t>オヨ</t>
    </rPh>
    <rPh sb="8" eb="10">
      <t>ハツデン</t>
    </rPh>
    <rPh sb="10" eb="11">
      <t>ショ</t>
    </rPh>
    <rPh sb="11" eb="12">
      <t>メイ</t>
    </rPh>
    <phoneticPr fontId="21"/>
  </si>
  <si>
    <r>
      <t>受電地点特定番号</t>
    </r>
    <r>
      <rPr>
        <sz val="9"/>
        <rFont val="ＭＳ ゴシック"/>
        <family val="3"/>
        <charset val="128"/>
      </rPr>
      <t>*半角22桁</t>
    </r>
    <rPh sb="0" eb="2">
      <t>ジュデン</t>
    </rPh>
    <rPh sb="2" eb="4">
      <t>チテン</t>
    </rPh>
    <rPh sb="4" eb="6">
      <t>トクテイ</t>
    </rPh>
    <rPh sb="6" eb="8">
      <t>バンゴウ</t>
    </rPh>
    <rPh sb="9" eb="11">
      <t>ハンカク</t>
    </rPh>
    <rPh sb="13" eb="14">
      <t>ケタ</t>
    </rPh>
    <phoneticPr fontId="21"/>
  </si>
  <si>
    <r>
      <t>供給地点特定番号</t>
    </r>
    <r>
      <rPr>
        <sz val="9"/>
        <rFont val="ＭＳ ゴシック"/>
        <family val="3"/>
        <charset val="128"/>
      </rPr>
      <t>*半角22桁</t>
    </r>
    <rPh sb="0" eb="2">
      <t>キョウキュウ</t>
    </rPh>
    <rPh sb="2" eb="4">
      <t>チテン</t>
    </rPh>
    <rPh sb="4" eb="6">
      <t>トクテイ</t>
    </rPh>
    <rPh sb="6" eb="8">
      <t>バンゴウ</t>
    </rPh>
    <rPh sb="9" eb="11">
      <t>ハンカク</t>
    </rPh>
    <rPh sb="13" eb="14">
      <t>ケタ</t>
    </rPh>
    <phoneticPr fontId="21"/>
  </si>
  <si>
    <t>発電場所住所</t>
    <rPh sb="0" eb="2">
      <t>ハツデン</t>
    </rPh>
    <rPh sb="2" eb="4">
      <t>バショ</t>
    </rPh>
    <rPh sb="4" eb="6">
      <t>ジュウショ</t>
    </rPh>
    <phoneticPr fontId="21"/>
  </si>
  <si>
    <t>受電地点
（財産責任分界点）</t>
    <rPh sb="0" eb="2">
      <t>ジュデン</t>
    </rPh>
    <rPh sb="2" eb="4">
      <t>チテン</t>
    </rPh>
    <rPh sb="6" eb="8">
      <t>ザイサン</t>
    </rPh>
    <rPh sb="8" eb="10">
      <t>セキニン</t>
    </rPh>
    <rPh sb="10" eb="12">
      <t>ブンカイ</t>
    </rPh>
    <rPh sb="12" eb="13">
      <t>テン</t>
    </rPh>
    <phoneticPr fontId="21"/>
  </si>
  <si>
    <t>申込内容</t>
    <rPh sb="0" eb="2">
      <t>モウシコ</t>
    </rPh>
    <rPh sb="2" eb="4">
      <t>ナイヨウ</t>
    </rPh>
    <phoneticPr fontId="21"/>
  </si>
  <si>
    <r>
      <t>発電量調整供給開始希望日</t>
    </r>
    <r>
      <rPr>
        <sz val="10"/>
        <rFont val="ＭＳ ゴシック"/>
        <family val="3"/>
        <charset val="128"/>
      </rPr>
      <t>　　　　　　</t>
    </r>
    <r>
      <rPr>
        <sz val="12"/>
        <rFont val="ＭＳ ゴシック"/>
        <family val="3"/>
        <charset val="128"/>
      </rPr>
      <t>　　　　　　　　　　　　　　　　　　　　　　　　　　　　　　　　　　　　　　　　　　　　　　　　　　　　　</t>
    </r>
    <rPh sb="0" eb="3">
      <t>ハツデンリョウ</t>
    </rPh>
    <rPh sb="3" eb="5">
      <t>チョウセイ</t>
    </rPh>
    <rPh sb="5" eb="7">
      <t>キョウキュウ</t>
    </rPh>
    <rPh sb="7" eb="9">
      <t>カイシ</t>
    </rPh>
    <rPh sb="9" eb="11">
      <t>キボウ</t>
    </rPh>
    <rPh sb="11" eb="12">
      <t>ビ</t>
    </rPh>
    <phoneticPr fontId="21"/>
  </si>
  <si>
    <t>（アクセス設備の運用開始希望日※）
※発電設備を新設する場合のみ記載　</t>
    <phoneticPr fontId="21"/>
  </si>
  <si>
    <t>託送供給等約款における発電者に関する事項の遵守について承諾いただいているか</t>
    <rPh sb="0" eb="2">
      <t>タクソウ</t>
    </rPh>
    <rPh sb="2" eb="4">
      <t>キョウキュウ</t>
    </rPh>
    <rPh sb="4" eb="5">
      <t>ナド</t>
    </rPh>
    <rPh sb="5" eb="7">
      <t>ヤッカン</t>
    </rPh>
    <rPh sb="11" eb="13">
      <t>ハツデン</t>
    </rPh>
    <rPh sb="13" eb="14">
      <t>シャ</t>
    </rPh>
    <rPh sb="15" eb="16">
      <t>カン</t>
    </rPh>
    <rPh sb="18" eb="20">
      <t>ジコウ</t>
    </rPh>
    <rPh sb="21" eb="23">
      <t>ジュンシュ</t>
    </rPh>
    <rPh sb="27" eb="29">
      <t>ショウダク</t>
    </rPh>
    <phoneticPr fontId="21"/>
  </si>
  <si>
    <t>契約受電電力</t>
    <rPh sb="0" eb="2">
      <t>ケイヤク</t>
    </rPh>
    <rPh sb="2" eb="4">
      <t>ジュデン</t>
    </rPh>
    <rPh sb="4" eb="6">
      <t>デンリョク</t>
    </rPh>
    <phoneticPr fontId="21"/>
  </si>
  <si>
    <t>受電電力</t>
    <rPh sb="0" eb="2">
      <t>ジュデン</t>
    </rPh>
    <rPh sb="2" eb="4">
      <t>デンリョク</t>
    </rPh>
    <phoneticPr fontId="21"/>
  </si>
  <si>
    <t>今回：</t>
    <rPh sb="0" eb="2">
      <t>コンカイ</t>
    </rPh>
    <phoneticPr fontId="21"/>
  </si>
  <si>
    <t>kＷ</t>
    <phoneticPr fontId="21"/>
  </si>
  <si>
    <t>従来：</t>
    <rPh sb="0" eb="2">
      <t>ジュウライ</t>
    </rPh>
    <phoneticPr fontId="21"/>
  </si>
  <si>
    <t>受電電気方式</t>
    <rPh sb="2" eb="4">
      <t>デンキ</t>
    </rPh>
    <rPh sb="4" eb="6">
      <t>ホウシキ</t>
    </rPh>
    <phoneticPr fontId="21"/>
  </si>
  <si>
    <t>受電電圧</t>
    <rPh sb="2" eb="4">
      <t>デンアツ</t>
    </rPh>
    <phoneticPr fontId="21"/>
  </si>
  <si>
    <t>Ｖ</t>
    <phoneticPr fontId="21"/>
  </si>
  <si>
    <t>計量電圧</t>
    <rPh sb="0" eb="2">
      <t>ケイリョウ</t>
    </rPh>
    <rPh sb="2" eb="4">
      <t>デンアツ</t>
    </rPh>
    <phoneticPr fontId="21"/>
  </si>
  <si>
    <t>同時最大受電電力</t>
    <rPh sb="0" eb="2">
      <t>ドウジ</t>
    </rPh>
    <rPh sb="2" eb="4">
      <t>サイダイ</t>
    </rPh>
    <rPh sb="4" eb="6">
      <t>ジュデン</t>
    </rPh>
    <rPh sb="6" eb="8">
      <t>デンリョク</t>
    </rPh>
    <phoneticPr fontId="21"/>
  </si>
  <si>
    <t>予備送電
サービスＡ</t>
    <rPh sb="0" eb="2">
      <t>ヨビ</t>
    </rPh>
    <rPh sb="2" eb="4">
      <t>ソウデン</t>
    </rPh>
    <phoneticPr fontId="21"/>
  </si>
  <si>
    <t>契約電力</t>
    <rPh sb="0" eb="2">
      <t>ケイヤク</t>
    </rPh>
    <rPh sb="2" eb="4">
      <t>デンリョク</t>
    </rPh>
    <phoneticPr fontId="21"/>
  </si>
  <si>
    <t>予備送電
サービスＢ</t>
    <rPh sb="0" eb="2">
      <t>ヨビ</t>
    </rPh>
    <rPh sb="2" eb="4">
      <t>ソウデン</t>
    </rPh>
    <phoneticPr fontId="21"/>
  </si>
  <si>
    <t>発電設備容量（合計）</t>
    <rPh sb="0" eb="2">
      <t>ハツデン</t>
    </rPh>
    <rPh sb="2" eb="4">
      <t>セツビ</t>
    </rPh>
    <rPh sb="4" eb="6">
      <t>ヨウリョウ</t>
    </rPh>
    <rPh sb="7" eb="9">
      <t>ゴウケイ</t>
    </rPh>
    <phoneticPr fontId="21"/>
  </si>
  <si>
    <t>発電者窓口
連絡先</t>
    <rPh sb="0" eb="3">
      <t>ハツデンシャ</t>
    </rPh>
    <rPh sb="3" eb="5">
      <t>マドグチ</t>
    </rPh>
    <rPh sb="6" eb="9">
      <t>レンラクサキ</t>
    </rPh>
    <phoneticPr fontId="21"/>
  </si>
  <si>
    <t>会社・所属</t>
    <rPh sb="0" eb="2">
      <t>カイシャ</t>
    </rPh>
    <rPh sb="3" eb="5">
      <t>ショゾク</t>
    </rPh>
    <phoneticPr fontId="21"/>
  </si>
  <si>
    <t>住所</t>
    <rPh sb="0" eb="2">
      <t>ジュウショ</t>
    </rPh>
    <phoneticPr fontId="21"/>
  </si>
  <si>
    <t>氏名</t>
    <rPh sb="0" eb="2">
      <t>シメイ</t>
    </rPh>
    <phoneticPr fontId="21"/>
  </si>
  <si>
    <t>電話番号</t>
    <rPh sb="0" eb="2">
      <t>デンワ</t>
    </rPh>
    <rPh sb="2" eb="4">
      <t>バンゴウ</t>
    </rPh>
    <phoneticPr fontId="21"/>
  </si>
  <si>
    <t xml:space="preserve">E-mail </t>
    <phoneticPr fontId="21"/>
  </si>
  <si>
    <t>工事費負担金および
系統連系保証金</t>
    <phoneticPr fontId="21"/>
  </si>
  <si>
    <t>請求書の宛名</t>
    <rPh sb="0" eb="3">
      <t>セイキュウショ</t>
    </rPh>
    <rPh sb="4" eb="6">
      <t>アテナ</t>
    </rPh>
    <phoneticPr fontId="21"/>
  </si>
  <si>
    <t>請求書の送付先</t>
    <rPh sb="0" eb="3">
      <t>セイキュウショ</t>
    </rPh>
    <rPh sb="4" eb="7">
      <t>ソウフサキ</t>
    </rPh>
    <phoneticPr fontId="21"/>
  </si>
  <si>
    <r>
      <t xml:space="preserve">系統連系受電サービス料金
請求先
</t>
    </r>
    <r>
      <rPr>
        <sz val="8"/>
        <rFont val="ＭＳ ゴシック"/>
        <family val="3"/>
        <charset val="128"/>
      </rPr>
      <t>（発電者窓口連絡先と同じ場合は記載不要）</t>
    </r>
    <rPh sb="0" eb="2">
      <t>ケイトウ</t>
    </rPh>
    <rPh sb="2" eb="4">
      <t>レンケイ</t>
    </rPh>
    <rPh sb="4" eb="6">
      <t>ジュデン</t>
    </rPh>
    <rPh sb="10" eb="12">
      <t>リョウキン</t>
    </rPh>
    <rPh sb="13" eb="15">
      <t>セイキュウ</t>
    </rPh>
    <rPh sb="15" eb="16">
      <t>サキ</t>
    </rPh>
    <rPh sb="18" eb="20">
      <t>ハツデン</t>
    </rPh>
    <rPh sb="20" eb="21">
      <t>シャ</t>
    </rPh>
    <rPh sb="21" eb="22">
      <t>マド</t>
    </rPh>
    <rPh sb="22" eb="23">
      <t>クチ</t>
    </rPh>
    <rPh sb="23" eb="26">
      <t>レンラクサキ</t>
    </rPh>
    <rPh sb="27" eb="28">
      <t>オナ</t>
    </rPh>
    <rPh sb="29" eb="31">
      <t>バアイ</t>
    </rPh>
    <rPh sb="32" eb="34">
      <t>キサイ</t>
    </rPh>
    <rPh sb="34" eb="36">
      <t>フヨウ</t>
    </rPh>
    <phoneticPr fontId="21"/>
  </si>
  <si>
    <t>主任技術者名
連絡先</t>
    <rPh sb="0" eb="2">
      <t>シュニン</t>
    </rPh>
    <rPh sb="2" eb="5">
      <t>ギジュツシャ</t>
    </rPh>
    <rPh sb="5" eb="6">
      <t>メイ</t>
    </rPh>
    <rPh sb="7" eb="10">
      <t>レンラクサキ</t>
    </rPh>
    <phoneticPr fontId="21"/>
  </si>
  <si>
    <t>発電種類（新設）</t>
  </si>
  <si>
    <t>発電種類（既設）</t>
  </si>
  <si>
    <t>発電ＢＧコード</t>
    <rPh sb="0" eb="2">
      <t>ハツデン</t>
    </rPh>
    <phoneticPr fontId="21"/>
  </si>
  <si>
    <t>系統コード</t>
    <rPh sb="0" eb="2">
      <t>ケイトウ</t>
    </rPh>
    <phoneticPr fontId="21"/>
  </si>
  <si>
    <t>固定価格買取制度の利用有無</t>
    <rPh sb="0" eb="2">
      <t>コテイ</t>
    </rPh>
    <rPh sb="2" eb="4">
      <t>カカク</t>
    </rPh>
    <rPh sb="4" eb="6">
      <t>カイトリ</t>
    </rPh>
    <rPh sb="6" eb="8">
      <t>セイド</t>
    </rPh>
    <rPh sb="9" eb="11">
      <t>リヨウ</t>
    </rPh>
    <rPh sb="11" eb="13">
      <t>ウム</t>
    </rPh>
    <phoneticPr fontId="21"/>
  </si>
  <si>
    <t>ＦＩＰ制度の利用有無</t>
    <phoneticPr fontId="21"/>
  </si>
  <si>
    <r>
      <t xml:space="preserve">事業計画認定日
</t>
    </r>
    <r>
      <rPr>
        <sz val="8"/>
        <rFont val="ＭＳ ゴシック"/>
        <family val="3"/>
        <charset val="128"/>
      </rPr>
      <t>※ＦＩＴ制度またはＦＩＰ制度の利用が
「有」の場合のみ記載</t>
    </r>
    <rPh sb="0" eb="2">
      <t>ジギョウ</t>
    </rPh>
    <rPh sb="2" eb="4">
      <t>ケイカク</t>
    </rPh>
    <rPh sb="4" eb="6">
      <t>ニンテイ</t>
    </rPh>
    <rPh sb="6" eb="7">
      <t>ビ</t>
    </rPh>
    <rPh sb="12" eb="14">
      <t>セイド</t>
    </rPh>
    <rPh sb="20" eb="22">
      <t>セイド</t>
    </rPh>
    <rPh sb="23" eb="25">
      <t>リヨウ</t>
    </rPh>
    <rPh sb="28" eb="29">
      <t>ア</t>
    </rPh>
    <rPh sb="31" eb="33">
      <t>バアイ</t>
    </rPh>
    <rPh sb="35" eb="37">
      <t>キサイ</t>
    </rPh>
    <phoneticPr fontId="21"/>
  </si>
  <si>
    <t>揚水・蓄電池特措の適用有無</t>
    <rPh sb="0" eb="2">
      <t>ヨウスイ</t>
    </rPh>
    <rPh sb="3" eb="6">
      <t>チクデンチ</t>
    </rPh>
    <rPh sb="6" eb="8">
      <t>トクソ</t>
    </rPh>
    <rPh sb="9" eb="11">
      <t>テキヨウ</t>
    </rPh>
    <rPh sb="11" eb="13">
      <t>ウム</t>
    </rPh>
    <phoneticPr fontId="21"/>
  </si>
  <si>
    <t>本申込に関連する接続検討回答書
（又は要否確認回答書）の
日付・管理番号</t>
    <phoneticPr fontId="21"/>
  </si>
  <si>
    <t>接続供給申込み提出有無</t>
    <rPh sb="7" eb="9">
      <t>テイシュツ</t>
    </rPh>
    <phoneticPr fontId="21"/>
  </si>
  <si>
    <t>その他特記事項</t>
    <phoneticPr fontId="21"/>
  </si>
  <si>
    <t>予備欄１</t>
    <rPh sb="0" eb="2">
      <t>ヨビ</t>
    </rPh>
    <rPh sb="2" eb="3">
      <t>ラン</t>
    </rPh>
    <phoneticPr fontId="21"/>
  </si>
  <si>
    <t>予備欄２</t>
    <rPh sb="0" eb="2">
      <t>ヨビ</t>
    </rPh>
    <rPh sb="2" eb="3">
      <t>ラン</t>
    </rPh>
    <phoneticPr fontId="21"/>
  </si>
  <si>
    <t>予備欄３</t>
    <rPh sb="0" eb="2">
      <t>ヨビ</t>
    </rPh>
    <rPh sb="2" eb="3">
      <t>ラン</t>
    </rPh>
    <phoneticPr fontId="21"/>
  </si>
  <si>
    <t>予備欄４</t>
    <rPh sb="0" eb="2">
      <t>ヨビ</t>
    </rPh>
    <rPh sb="2" eb="3">
      <t>ラン</t>
    </rPh>
    <phoneticPr fontId="21"/>
  </si>
  <si>
    <t>予備欄５</t>
    <rPh sb="0" eb="2">
      <t>ヨビ</t>
    </rPh>
    <rPh sb="2" eb="3">
      <t>ラン</t>
    </rPh>
    <phoneticPr fontId="21"/>
  </si>
  <si>
    <t>予備欄６</t>
    <rPh sb="0" eb="2">
      <t>ヨビ</t>
    </rPh>
    <rPh sb="2" eb="3">
      <t>ラン</t>
    </rPh>
    <phoneticPr fontId="21"/>
  </si>
  <si>
    <t>予備欄７</t>
    <rPh sb="0" eb="2">
      <t>ヨビ</t>
    </rPh>
    <rPh sb="2" eb="3">
      <t>ラン</t>
    </rPh>
    <phoneticPr fontId="21"/>
  </si>
  <si>
    <t>予備欄８</t>
    <rPh sb="0" eb="2">
      <t>ヨビ</t>
    </rPh>
    <rPh sb="2" eb="3">
      <t>ラン</t>
    </rPh>
    <phoneticPr fontId="21"/>
  </si>
  <si>
    <t>予備欄９</t>
    <rPh sb="0" eb="2">
      <t>ヨビ</t>
    </rPh>
    <rPh sb="2" eb="3">
      <t>ラン</t>
    </rPh>
    <phoneticPr fontId="21"/>
  </si>
  <si>
    <t>予備欄１０</t>
    <rPh sb="0" eb="2">
      <t>ヨビ</t>
    </rPh>
    <rPh sb="2" eb="3">
      <t>ラン</t>
    </rPh>
    <phoneticPr fontId="21"/>
  </si>
  <si>
    <t>発電量調整供給兼基本契約申込書別紙【発電場所の概要】（連記式）</t>
    <rPh sb="0" eb="1">
      <t>ハツ</t>
    </rPh>
    <rPh sb="1" eb="2">
      <t>デン</t>
    </rPh>
    <rPh sb="2" eb="3">
      <t>リョウ</t>
    </rPh>
    <rPh sb="3" eb="5">
      <t>チョウセイ</t>
    </rPh>
    <rPh sb="5" eb="7">
      <t>キョウキュウ</t>
    </rPh>
    <rPh sb="7" eb="8">
      <t>ケン</t>
    </rPh>
    <rPh sb="8" eb="10">
      <t>キホン</t>
    </rPh>
    <rPh sb="10" eb="12">
      <t>ケイヤク</t>
    </rPh>
    <rPh sb="12" eb="15">
      <t>モウシコミショ</t>
    </rPh>
    <rPh sb="15" eb="17">
      <t>ベッシ</t>
    </rPh>
    <rPh sb="18" eb="20">
      <t>ハツデン</t>
    </rPh>
    <rPh sb="20" eb="22">
      <t>バショ</t>
    </rPh>
    <rPh sb="23" eb="25">
      <t>ガイヨウ</t>
    </rPh>
    <rPh sb="27" eb="29">
      <t>レンキ</t>
    </rPh>
    <rPh sb="29" eb="30">
      <t>シキ</t>
    </rPh>
    <phoneticPr fontId="21"/>
  </si>
  <si>
    <t>No</t>
    <phoneticPr fontId="21"/>
  </si>
  <si>
    <t>発電量調整供給開始希望日</t>
    <rPh sb="0" eb="3">
      <t>ハツデンリョウ</t>
    </rPh>
    <rPh sb="3" eb="5">
      <t>チョウセイ</t>
    </rPh>
    <rPh sb="5" eb="7">
      <t>キョウキュウ</t>
    </rPh>
    <rPh sb="7" eb="9">
      <t>カイシ</t>
    </rPh>
    <rPh sb="9" eb="11">
      <t>キボウ</t>
    </rPh>
    <rPh sb="11" eb="12">
      <t>ビ</t>
    </rPh>
    <phoneticPr fontId="21"/>
  </si>
  <si>
    <r>
      <t xml:space="preserve">アクセス設備の運用開始希望日
</t>
    </r>
    <r>
      <rPr>
        <sz val="10"/>
        <rFont val="ＭＳ Ｐゴシック"/>
        <family val="3"/>
        <charset val="128"/>
      </rPr>
      <t>発電設備を新設する場合のみ記載</t>
    </r>
    <rPh sb="4" eb="6">
      <t>セツビ</t>
    </rPh>
    <rPh sb="7" eb="14">
      <t>ウンヨウカイシキボウビ</t>
    </rPh>
    <rPh sb="15" eb="19">
      <t>ハツデンセツビ</t>
    </rPh>
    <rPh sb="20" eb="22">
      <t>シンセツ</t>
    </rPh>
    <rPh sb="24" eb="26">
      <t>バアイ</t>
    </rPh>
    <rPh sb="28" eb="30">
      <t>キサイ</t>
    </rPh>
    <phoneticPr fontId="21"/>
  </si>
  <si>
    <t>発電者の名称（発電所名）</t>
    <rPh sb="0" eb="2">
      <t>ハツデン</t>
    </rPh>
    <rPh sb="2" eb="3">
      <t>シャ</t>
    </rPh>
    <rPh sb="4" eb="6">
      <t>メイショウ</t>
    </rPh>
    <rPh sb="7" eb="10">
      <t>ハツデンショ</t>
    </rPh>
    <rPh sb="10" eb="11">
      <t>メイ</t>
    </rPh>
    <phoneticPr fontId="21"/>
  </si>
  <si>
    <r>
      <t xml:space="preserve">受電地点特定番号
</t>
    </r>
    <r>
      <rPr>
        <sz val="10"/>
        <rFont val="ＭＳ Ｐゴシック"/>
        <family val="3"/>
        <charset val="128"/>
      </rPr>
      <t>半角22桁
ｽﾍﾟｰｽ等入力しないで下さい</t>
    </r>
    <rPh sb="0" eb="2">
      <t>ジュデン</t>
    </rPh>
    <rPh sb="2" eb="4">
      <t>チテン</t>
    </rPh>
    <rPh sb="4" eb="6">
      <t>トクテイ</t>
    </rPh>
    <rPh sb="6" eb="8">
      <t>バンゴウ</t>
    </rPh>
    <rPh sb="9" eb="11">
      <t>ハンカク</t>
    </rPh>
    <rPh sb="13" eb="14">
      <t>ケタ</t>
    </rPh>
    <rPh sb="20" eb="21">
      <t>ナド</t>
    </rPh>
    <rPh sb="21" eb="23">
      <t>ニュウリョク</t>
    </rPh>
    <rPh sb="27" eb="28">
      <t>クダ</t>
    </rPh>
    <phoneticPr fontId="21"/>
  </si>
  <si>
    <r>
      <t xml:space="preserve">供給地点特定番号
</t>
    </r>
    <r>
      <rPr>
        <sz val="10"/>
        <rFont val="ＭＳ Ｐゴシック"/>
        <family val="3"/>
        <charset val="128"/>
      </rPr>
      <t>半角22桁
ｽﾍﾟｰｽ等入力しないで下さい</t>
    </r>
    <rPh sb="0" eb="2">
      <t>キョウキュウ</t>
    </rPh>
    <rPh sb="2" eb="4">
      <t>チテン</t>
    </rPh>
    <rPh sb="4" eb="6">
      <t>トクテイ</t>
    </rPh>
    <rPh sb="6" eb="8">
      <t>バンゴウ</t>
    </rPh>
    <rPh sb="9" eb="11">
      <t>ハンカク</t>
    </rPh>
    <rPh sb="13" eb="14">
      <t>ケタ</t>
    </rPh>
    <rPh sb="20" eb="21">
      <t>ナド</t>
    </rPh>
    <rPh sb="21" eb="23">
      <t>ニュウリョク</t>
    </rPh>
    <rPh sb="27" eb="28">
      <t>クダ</t>
    </rPh>
    <phoneticPr fontId="21"/>
  </si>
  <si>
    <t>発電場所</t>
    <rPh sb="0" eb="2">
      <t>ハツデン</t>
    </rPh>
    <rPh sb="2" eb="4">
      <t>バショ</t>
    </rPh>
    <phoneticPr fontId="21"/>
  </si>
  <si>
    <t>受電地点
（財産責任分界点）</t>
    <rPh sb="0" eb="2">
      <t>ジュデン</t>
    </rPh>
    <rPh sb="2" eb="4">
      <t>チテン</t>
    </rPh>
    <rPh sb="6" eb="8">
      <t>ザイサン</t>
    </rPh>
    <rPh sb="8" eb="10">
      <t>セキニン</t>
    </rPh>
    <rPh sb="10" eb="11">
      <t>ブン</t>
    </rPh>
    <rPh sb="11" eb="12">
      <t>カイ</t>
    </rPh>
    <rPh sb="12" eb="13">
      <t>テン</t>
    </rPh>
    <phoneticPr fontId="21"/>
  </si>
  <si>
    <t>託送供給等約款における発電者に関する事項の遵守について承諾いただいているか</t>
    <rPh sb="4" eb="5">
      <t>ナド</t>
    </rPh>
    <phoneticPr fontId="21"/>
  </si>
  <si>
    <t>契約受電電力（今回）</t>
    <rPh sb="0" eb="2">
      <t>ケイヤク</t>
    </rPh>
    <rPh sb="2" eb="4">
      <t>ジュデン</t>
    </rPh>
    <rPh sb="4" eb="6">
      <t>デンリョク</t>
    </rPh>
    <rPh sb="7" eb="9">
      <t>コンカイ</t>
    </rPh>
    <phoneticPr fontId="21"/>
  </si>
  <si>
    <t>契約受電電力（従来）</t>
    <rPh sb="0" eb="2">
      <t>ケイヤク</t>
    </rPh>
    <rPh sb="2" eb="4">
      <t>ジュデン</t>
    </rPh>
    <rPh sb="4" eb="6">
      <t>デンリョク</t>
    </rPh>
    <rPh sb="7" eb="9">
      <t>ジュウライ</t>
    </rPh>
    <phoneticPr fontId="21"/>
  </si>
  <si>
    <t>予備送電サービスA（今回）</t>
    <rPh sb="0" eb="2">
      <t>ヨビ</t>
    </rPh>
    <rPh sb="2" eb="4">
      <t>ソウデン</t>
    </rPh>
    <rPh sb="10" eb="12">
      <t>コンカイ</t>
    </rPh>
    <phoneticPr fontId="21"/>
  </si>
  <si>
    <t>予備送電サービスA（従来）</t>
    <rPh sb="0" eb="2">
      <t>ヨビ</t>
    </rPh>
    <rPh sb="2" eb="4">
      <t>ソウデン</t>
    </rPh>
    <rPh sb="10" eb="12">
      <t>ジュウライ</t>
    </rPh>
    <phoneticPr fontId="21"/>
  </si>
  <si>
    <t>予備送電サービスB（今回）</t>
    <rPh sb="0" eb="2">
      <t>ヨビ</t>
    </rPh>
    <rPh sb="2" eb="4">
      <t>ソウデン</t>
    </rPh>
    <rPh sb="10" eb="12">
      <t>コンカイ</t>
    </rPh>
    <phoneticPr fontId="21"/>
  </si>
  <si>
    <t>予備送電サービスB（従来）</t>
    <rPh sb="0" eb="2">
      <t>ヨビ</t>
    </rPh>
    <rPh sb="2" eb="4">
      <t>ソウデン</t>
    </rPh>
    <rPh sb="10" eb="12">
      <t>ジュウライ</t>
    </rPh>
    <phoneticPr fontId="21"/>
  </si>
  <si>
    <t>発電設備容量（今回）</t>
    <rPh sb="0" eb="2">
      <t>ハツデン</t>
    </rPh>
    <rPh sb="2" eb="4">
      <t>セツビ</t>
    </rPh>
    <rPh sb="4" eb="6">
      <t>ヨウリョウ</t>
    </rPh>
    <rPh sb="7" eb="9">
      <t>コンカイ</t>
    </rPh>
    <phoneticPr fontId="21"/>
  </si>
  <si>
    <t>発電設備容量（従来）</t>
    <rPh sb="0" eb="2">
      <t>ハツデン</t>
    </rPh>
    <rPh sb="2" eb="4">
      <t>セツビ</t>
    </rPh>
    <rPh sb="4" eb="6">
      <t>ヨウリョウ</t>
    </rPh>
    <rPh sb="7" eb="9">
      <t>ジュウライ</t>
    </rPh>
    <phoneticPr fontId="21"/>
  </si>
  <si>
    <t>発電者窓口連絡先</t>
    <rPh sb="0" eb="2">
      <t>ハツデン</t>
    </rPh>
    <phoneticPr fontId="21"/>
  </si>
  <si>
    <t>工事費負担金および系統連系保証金</t>
    <rPh sb="0" eb="6">
      <t>コウジヒフタンキン</t>
    </rPh>
    <rPh sb="9" eb="13">
      <t>ケイトウレンケイ</t>
    </rPh>
    <rPh sb="13" eb="16">
      <t>ホショウキン</t>
    </rPh>
    <phoneticPr fontId="21"/>
  </si>
  <si>
    <t>系統連系受電サービス料金請求先</t>
    <rPh sb="0" eb="4">
      <t>ケイトウレンケイ</t>
    </rPh>
    <rPh sb="4" eb="6">
      <t>ジュデン</t>
    </rPh>
    <rPh sb="10" eb="12">
      <t>リョウキン</t>
    </rPh>
    <rPh sb="12" eb="15">
      <t>セイキュウサキ</t>
    </rPh>
    <phoneticPr fontId="21"/>
  </si>
  <si>
    <t>主任技術者連絡先</t>
    <rPh sb="0" eb="2">
      <t>シュニン</t>
    </rPh>
    <rPh sb="2" eb="5">
      <t>ギジュツシャ</t>
    </rPh>
    <phoneticPr fontId="21"/>
  </si>
  <si>
    <t>発電種類
(新設)</t>
    <rPh sb="0" eb="2">
      <t>ハツデン</t>
    </rPh>
    <rPh sb="2" eb="4">
      <t>シュルイ</t>
    </rPh>
    <rPh sb="6" eb="8">
      <t>シンセツ</t>
    </rPh>
    <phoneticPr fontId="21"/>
  </si>
  <si>
    <t>発電種類
(既設)</t>
    <rPh sb="0" eb="2">
      <t>ハツデン</t>
    </rPh>
    <rPh sb="2" eb="4">
      <t>シュルイ</t>
    </rPh>
    <rPh sb="6" eb="8">
      <t>キセツ</t>
    </rPh>
    <phoneticPr fontId="21"/>
  </si>
  <si>
    <t>固定価格買取制度の利用有無</t>
    <rPh sb="0" eb="2">
      <t>コテイ</t>
    </rPh>
    <rPh sb="2" eb="4">
      <t>カカク</t>
    </rPh>
    <rPh sb="4" eb="6">
      <t>カイトリ</t>
    </rPh>
    <phoneticPr fontId="21"/>
  </si>
  <si>
    <t>ＦＩＰ制度の利用有無</t>
    <rPh sb="3" eb="5">
      <t>セイド</t>
    </rPh>
    <rPh sb="6" eb="10">
      <t>リヨウウム</t>
    </rPh>
    <phoneticPr fontId="21"/>
  </si>
  <si>
    <t>事業計画認定日</t>
    <rPh sb="0" eb="4">
      <t>ジギョウケイカク</t>
    </rPh>
    <rPh sb="4" eb="7">
      <t>ニンテイビ</t>
    </rPh>
    <phoneticPr fontId="21"/>
  </si>
  <si>
    <t>揚水・蓄電池特措の適用有無</t>
    <rPh sb="0" eb="2">
      <t>ヨウスイ</t>
    </rPh>
    <rPh sb="3" eb="8">
      <t>チクデンチトクソ</t>
    </rPh>
    <rPh sb="9" eb="13">
      <t>テキヨウウム</t>
    </rPh>
    <phoneticPr fontId="21"/>
  </si>
  <si>
    <t>本申込みに関連する接続検討回答書の日付・管理番号</t>
    <rPh sb="0" eb="1">
      <t>ホン</t>
    </rPh>
    <rPh sb="1" eb="3">
      <t>モウシコ</t>
    </rPh>
    <rPh sb="5" eb="7">
      <t>カンレン</t>
    </rPh>
    <rPh sb="9" eb="13">
      <t>セツゾクケントウ</t>
    </rPh>
    <rPh sb="13" eb="16">
      <t>カイトウショ</t>
    </rPh>
    <rPh sb="17" eb="19">
      <t>ヒヅケ</t>
    </rPh>
    <rPh sb="20" eb="24">
      <t>カンリバンゴウ</t>
    </rPh>
    <phoneticPr fontId="21"/>
  </si>
  <si>
    <t>接続供給申込み提出有無</t>
    <rPh sb="0" eb="5">
      <t>セツゾクキョウキュウモウ</t>
    </rPh>
    <rPh sb="5" eb="6">
      <t>コ</t>
    </rPh>
    <rPh sb="7" eb="11">
      <t>テイシュツウム</t>
    </rPh>
    <phoneticPr fontId="21"/>
  </si>
  <si>
    <t>その他特記事項</t>
    <rPh sb="2" eb="3">
      <t>タ</t>
    </rPh>
    <rPh sb="3" eb="5">
      <t>トッキ</t>
    </rPh>
    <rPh sb="5" eb="7">
      <t>ジコウ</t>
    </rPh>
    <phoneticPr fontId="21"/>
  </si>
  <si>
    <t>カタカナ　　※全角</t>
    <rPh sb="7" eb="9">
      <t>ゼンカク</t>
    </rPh>
    <phoneticPr fontId="21"/>
  </si>
  <si>
    <t>漢字</t>
    <rPh sb="0" eb="2">
      <t>カンジ</t>
    </rPh>
    <phoneticPr fontId="21"/>
  </si>
  <si>
    <t>郵便番号</t>
    <rPh sb="0" eb="2">
      <t>ユウビン</t>
    </rPh>
    <rPh sb="2" eb="4">
      <t>バンゴウ</t>
    </rPh>
    <phoneticPr fontId="21"/>
  </si>
  <si>
    <t>受電電力（kW）</t>
    <rPh sb="0" eb="2">
      <t>ジュデン</t>
    </rPh>
    <phoneticPr fontId="21"/>
  </si>
  <si>
    <t>受電電気方式</t>
    <rPh sb="0" eb="2">
      <t>ジュデン</t>
    </rPh>
    <phoneticPr fontId="21"/>
  </si>
  <si>
    <t>受電電圧(Ｖ)</t>
    <rPh sb="0" eb="2">
      <t>ジュデン</t>
    </rPh>
    <rPh sb="2" eb="4">
      <t>デンアツ</t>
    </rPh>
    <phoneticPr fontId="21"/>
  </si>
  <si>
    <t>計量電圧(Ｖ)</t>
    <phoneticPr fontId="21"/>
  </si>
  <si>
    <t>同時最大
受電電力（kW）</t>
    <rPh sb="0" eb="2">
      <t>ドウジ</t>
    </rPh>
    <rPh sb="2" eb="4">
      <t>サイダイ</t>
    </rPh>
    <rPh sb="5" eb="7">
      <t>ジュデン</t>
    </rPh>
    <rPh sb="7" eb="9">
      <t>デンリョク</t>
    </rPh>
    <phoneticPr fontId="21"/>
  </si>
  <si>
    <t>契約電力（kW）</t>
    <phoneticPr fontId="21"/>
  </si>
  <si>
    <t>供給電圧(Ｖ)</t>
    <rPh sb="0" eb="2">
      <t>キョウキュウ</t>
    </rPh>
    <phoneticPr fontId="21"/>
  </si>
  <si>
    <t>（合計）
（kW）</t>
    <rPh sb="1" eb="3">
      <t>ゴウケイ</t>
    </rPh>
    <phoneticPr fontId="21"/>
  </si>
  <si>
    <t>会社・所属</t>
    <rPh sb="0" eb="2">
      <t>カイシャ</t>
    </rPh>
    <phoneticPr fontId="21"/>
  </si>
  <si>
    <t>郵便番号</t>
    <rPh sb="0" eb="4">
      <t>ユウビンバンゴウ</t>
    </rPh>
    <phoneticPr fontId="21"/>
  </si>
  <si>
    <t>氏名</t>
    <phoneticPr fontId="21"/>
  </si>
  <si>
    <t>電話番号</t>
    <phoneticPr fontId="21"/>
  </si>
  <si>
    <t>E-mail</t>
    <phoneticPr fontId="21"/>
  </si>
  <si>
    <t>○○ハツデンショ</t>
    <phoneticPr fontId="21"/>
  </si>
  <si>
    <t>○○発電所</t>
    <rPh sb="2" eb="5">
      <t>ハツデンショ</t>
    </rPh>
    <phoneticPr fontId="21"/>
  </si>
  <si>
    <t>0310323011122222211111</t>
    <phoneticPr fontId="21"/>
  </si>
  <si>
    <t>000-0000</t>
    <phoneticPr fontId="21"/>
  </si>
  <si>
    <t>○○県○○市○－○－○</t>
    <rPh sb="2" eb="3">
      <t>ケン</t>
    </rPh>
    <rPh sb="5" eb="6">
      <t>シ</t>
    </rPh>
    <phoneticPr fontId="21"/>
  </si>
  <si>
    <t>需要者の施設した第１号柱上の●●電力の架空引込線と需要者の開閉器電源側接続点</t>
    <rPh sb="0" eb="2">
      <t>ジュヨウ</t>
    </rPh>
    <rPh sb="2" eb="3">
      <t>シャ</t>
    </rPh>
    <rPh sb="4" eb="6">
      <t>シセツ</t>
    </rPh>
    <rPh sb="8" eb="9">
      <t>ダイ</t>
    </rPh>
    <rPh sb="10" eb="11">
      <t>ゴウ</t>
    </rPh>
    <rPh sb="11" eb="12">
      <t>ハシラ</t>
    </rPh>
    <rPh sb="12" eb="13">
      <t>ウエ</t>
    </rPh>
    <rPh sb="16" eb="18">
      <t>デンリョク</t>
    </rPh>
    <rPh sb="19" eb="21">
      <t>カクウ</t>
    </rPh>
    <rPh sb="21" eb="24">
      <t>ヒキコミセン</t>
    </rPh>
    <rPh sb="25" eb="27">
      <t>ジュヨウ</t>
    </rPh>
    <rPh sb="27" eb="28">
      <t>シャ</t>
    </rPh>
    <rPh sb="29" eb="32">
      <t>カイヘイキ</t>
    </rPh>
    <rPh sb="32" eb="34">
      <t>デンゲン</t>
    </rPh>
    <rPh sb="34" eb="35">
      <t>ガワ</t>
    </rPh>
    <rPh sb="35" eb="38">
      <t>セツゾクテン</t>
    </rPh>
    <phoneticPr fontId="21"/>
  </si>
  <si>
    <t>（選択して下さい）</t>
  </si>
  <si>
    <t>発電者に承諾いただいている</t>
  </si>
  <si>
    <t>交流３相３線式</t>
    <rPh sb="0" eb="2">
      <t>コウリュウ</t>
    </rPh>
    <phoneticPr fontId="21"/>
  </si>
  <si>
    <t>200</t>
    <phoneticPr fontId="21"/>
  </si>
  <si>
    <t>交流単相３線式</t>
    <rPh sb="0" eb="2">
      <t>コウリュウ</t>
    </rPh>
    <rPh sb="2" eb="3">
      <t>タン</t>
    </rPh>
    <rPh sb="3" eb="4">
      <t>ソウ</t>
    </rPh>
    <rPh sb="5" eb="7">
      <t>センシキ</t>
    </rPh>
    <phoneticPr fontId="21"/>
  </si>
  <si>
    <t>100/200</t>
    <phoneticPr fontId="21"/>
  </si>
  <si>
    <t>○○部</t>
    <rPh sb="2" eb="3">
      <t>ブ</t>
    </rPh>
    <phoneticPr fontId="21"/>
  </si>
  <si>
    <t>○○　○○</t>
    <phoneticPr fontId="21"/>
  </si>
  <si>
    <t>03-5678-1234</t>
    <phoneticPr fontId="21"/>
  </si>
  <si>
    <t>発電契約者</t>
  </si>
  <si>
    <t>***＠******</t>
    <phoneticPr fontId="21"/>
  </si>
  <si>
    <t>△△部</t>
    <rPh sb="2" eb="3">
      <t>ブ</t>
    </rPh>
    <phoneticPr fontId="21"/>
  </si>
  <si>
    <t>△△　△△</t>
    <phoneticPr fontId="21"/>
  </si>
  <si>
    <t>04-1234-5678</t>
    <phoneticPr fontId="21"/>
  </si>
  <si>
    <t>*******</t>
    <phoneticPr fontId="21"/>
  </si>
  <si>
    <t>太陽光</t>
  </si>
  <si>
    <t>利用しない</t>
  </si>
  <si>
    <t>有</t>
  </si>
  <si>
    <t>2025年4月1日(管理番号：01A15)</t>
    <rPh sb="4" eb="5">
      <t>ネン</t>
    </rPh>
    <rPh sb="6" eb="7">
      <t>ガツ</t>
    </rPh>
    <rPh sb="8" eb="9">
      <t>ニチ</t>
    </rPh>
    <rPh sb="10" eb="14">
      <t>カンリバンゴウ</t>
    </rPh>
    <phoneticPr fontId="21"/>
  </si>
  <si>
    <t>受電地点が（複数買取or全量買取）となります。</t>
    <rPh sb="0" eb="2">
      <t>ジュデン</t>
    </rPh>
    <rPh sb="2" eb="4">
      <t>チテン</t>
    </rPh>
    <rPh sb="6" eb="8">
      <t>フクスウ</t>
    </rPh>
    <rPh sb="8" eb="10">
      <t>カイトリ</t>
    </rPh>
    <rPh sb="12" eb="14">
      <t>ゼンリョウ</t>
    </rPh>
    <rPh sb="14" eb="16">
      <t>カイトリ</t>
    </rPh>
    <phoneticPr fontId="21"/>
  </si>
  <si>
    <t>設備認定ＩＤ</t>
    <rPh sb="0" eb="2">
      <t>セツビ</t>
    </rPh>
    <rPh sb="2" eb="4">
      <t>ニンテイ</t>
    </rPh>
    <phoneticPr fontId="21"/>
  </si>
  <si>
    <t>需給側接続供給申込み済み。</t>
    <rPh sb="0" eb="2">
      <t>ジュキュウ</t>
    </rPh>
    <rPh sb="2" eb="3">
      <t>ガワ</t>
    </rPh>
    <rPh sb="3" eb="5">
      <t>セツゾク</t>
    </rPh>
    <rPh sb="5" eb="7">
      <t>キョウキュウ</t>
    </rPh>
    <rPh sb="7" eb="9">
      <t>モウシコ</t>
    </rPh>
    <rPh sb="10" eb="11">
      <t>ズ</t>
    </rPh>
    <phoneticPr fontId="21"/>
  </si>
  <si>
    <t>(選択して下さい)</t>
  </si>
  <si>
    <r>
      <rPr>
        <sz val="11"/>
        <color rgb="FFFF0000"/>
        <rFont val="ＭＳ ゴシック"/>
        <family val="3"/>
        <charset val="128"/>
      </rPr>
      <t>〇〇</t>
    </r>
    <r>
      <rPr>
        <sz val="11"/>
        <rFont val="ＭＳ ゴシック"/>
        <family val="3"/>
        <charset val="128"/>
      </rPr>
      <t>年</t>
    </r>
    <r>
      <rPr>
        <sz val="11"/>
        <color rgb="FFFF0000"/>
        <rFont val="ＭＳ ゴシック"/>
        <family val="3"/>
        <charset val="128"/>
      </rPr>
      <t>〇〇</t>
    </r>
    <r>
      <rPr>
        <sz val="11"/>
        <rFont val="ＭＳ ゴシック"/>
        <family val="3"/>
        <charset val="128"/>
      </rPr>
      <t>月</t>
    </r>
    <r>
      <rPr>
        <sz val="11"/>
        <color rgb="FFFF0000"/>
        <rFont val="ＭＳ ゴシック"/>
        <family val="3"/>
        <charset val="128"/>
      </rPr>
      <t>〇〇</t>
    </r>
    <r>
      <rPr>
        <sz val="11"/>
        <rFont val="ＭＳ ゴシック"/>
        <family val="3"/>
        <charset val="128"/>
      </rPr>
      <t>日</t>
    </r>
    <phoneticPr fontId="21"/>
  </si>
  <si>
    <t>四国電力送配電株式会社</t>
    <rPh sb="0" eb="4">
      <t>シコクデンリョク</t>
    </rPh>
    <rPh sb="4" eb="7">
      <t>ソウハイデン</t>
    </rPh>
    <phoneticPr fontId="21"/>
  </si>
  <si>
    <t>○○株式会社</t>
    <phoneticPr fontId="21"/>
  </si>
  <si>
    <t>代表取締役</t>
    <phoneticPr fontId="21"/>
  </si>
  <si>
    <r>
      <rPr>
        <sz val="11"/>
        <rFont val="ＭＳ ゴシック"/>
        <family val="3"/>
        <charset val="128"/>
      </rPr>
      <t>〒</t>
    </r>
    <r>
      <rPr>
        <sz val="11"/>
        <color rgb="FFFF0000"/>
        <rFont val="ＭＳ ゴシック"/>
        <family val="3"/>
        <charset val="128"/>
      </rPr>
      <t>△△△－△△△△　○○県○○市○－○－○</t>
    </r>
    <phoneticPr fontId="21"/>
  </si>
  <si>
    <t>○○部</t>
  </si>
  <si>
    <t>△△　△△</t>
  </si>
  <si>
    <t>**********＠○○○.co.jp</t>
    <phoneticPr fontId="21"/>
  </si>
  <si>
    <r>
      <t>その他の変更
（　</t>
    </r>
    <r>
      <rPr>
        <sz val="11"/>
        <color rgb="FFFF0000"/>
        <rFont val="ＭＳ ゴシック"/>
        <family val="3"/>
        <charset val="128"/>
      </rPr>
      <t>名義変更</t>
    </r>
    <r>
      <rPr>
        <sz val="11"/>
        <rFont val="ＭＳ ゴシック"/>
        <family val="3"/>
        <charset val="128"/>
      </rPr>
      <t>　）</t>
    </r>
    <rPh sb="2" eb="3">
      <t>タ</t>
    </rPh>
    <rPh sb="4" eb="6">
      <t>ヘンコウ</t>
    </rPh>
    <rPh sb="9" eb="11">
      <t>メイギ</t>
    </rPh>
    <rPh sb="11" eb="13">
      <t>ヘンコウ</t>
    </rPh>
    <phoneticPr fontId="21"/>
  </si>
  <si>
    <t>マルカブシキカイシャ　サンカクハツデンショ</t>
    <phoneticPr fontId="21"/>
  </si>
  <si>
    <t>○○株式会社　△△発電所</t>
    <rPh sb="9" eb="12">
      <t>ハツデンショ</t>
    </rPh>
    <phoneticPr fontId="21"/>
  </si>
  <si>
    <t>1234567891234567891234</t>
    <phoneticPr fontId="21"/>
  </si>
  <si>
    <t>-</t>
    <phoneticPr fontId="21"/>
  </si>
  <si>
    <t>○○県○○市○－○－○</t>
    <phoneticPr fontId="21"/>
  </si>
  <si>
    <t>発電者の施設した第１号柱上の●●電力の架空引込線と発電者の開閉器電源側接続点
※受電地点が未定又は変更がなければ「別途協議」、「従来と変更なし」とご記入ください</t>
    <phoneticPr fontId="21"/>
  </si>
  <si>
    <t>●●年●●月●●日</t>
    <rPh sb="2" eb="3">
      <t>ネン</t>
    </rPh>
    <rPh sb="5" eb="6">
      <t>ガツ</t>
    </rPh>
    <rPh sb="8" eb="9">
      <t>ヒ</t>
    </rPh>
    <phoneticPr fontId="21"/>
  </si>
  <si>
    <t>（選択して下さい）</t>
    <phoneticPr fontId="21"/>
  </si>
  <si>
    <t>交流３相３線式</t>
    <phoneticPr fontId="21"/>
  </si>
  <si>
    <t>○○電気管理事務所　所属：△△部</t>
    <phoneticPr fontId="21"/>
  </si>
  <si>
    <t xml:space="preserve">（選択して下さい） </t>
  </si>
  <si>
    <t>●●●●年●●月●●日</t>
    <rPh sb="4" eb="5">
      <t>ネン</t>
    </rPh>
    <rPh sb="7" eb="8">
      <t>ガツ</t>
    </rPh>
    <rPh sb="10" eb="11">
      <t>ヒ</t>
    </rPh>
    <phoneticPr fontId="21"/>
  </si>
  <si>
    <t>●●●●年●●月●●日（管理番号：●●●●）</t>
    <rPh sb="4" eb="5">
      <t>ネン</t>
    </rPh>
    <rPh sb="7" eb="8">
      <t>ガツ</t>
    </rPh>
    <rPh sb="10" eb="11">
      <t>ヒ</t>
    </rPh>
    <rPh sb="12" eb="14">
      <t>カンリ</t>
    </rPh>
    <rPh sb="14" eb="16">
      <t>バンゴウ</t>
    </rPh>
    <phoneticPr fontId="21"/>
  </si>
  <si>
    <t>・受電地点が（複数買取or全量買取）となります。</t>
    <rPh sb="1" eb="3">
      <t>ジュデン</t>
    </rPh>
    <rPh sb="3" eb="5">
      <t>チテン</t>
    </rPh>
    <rPh sb="7" eb="9">
      <t>フクスウ</t>
    </rPh>
    <rPh sb="9" eb="11">
      <t>カイトリ</t>
    </rPh>
    <rPh sb="13" eb="15">
      <t>ゼンリョウ</t>
    </rPh>
    <rPh sb="15" eb="17">
      <t>カイトリ</t>
    </rPh>
    <phoneticPr fontId="21"/>
  </si>
  <si>
    <t>・自動検針方式；携帯方式希望</t>
    <rPh sb="1" eb="3">
      <t>ジドウ</t>
    </rPh>
    <rPh sb="3" eb="5">
      <t>ケンシン</t>
    </rPh>
    <rPh sb="5" eb="7">
      <t>ホウシキ</t>
    </rPh>
    <rPh sb="8" eb="10">
      <t>ケイタイ</t>
    </rPh>
    <rPh sb="10" eb="12">
      <t>ホウシキ</t>
    </rPh>
    <rPh sb="12" eb="14">
      <t>キボウ</t>
    </rPh>
    <phoneticPr fontId="21"/>
  </si>
  <si>
    <t>・設備認定ＩＤを記載</t>
    <rPh sb="1" eb="3">
      <t>セツビ</t>
    </rPh>
    <rPh sb="3" eb="5">
      <t>ニンテイ</t>
    </rPh>
    <rPh sb="8" eb="10">
      <t>キサイ</t>
    </rPh>
    <phoneticPr fontId="21"/>
  </si>
  <si>
    <t>・固定価格買取制度からFIP制度へ移行される場合はその旨を記載してください</t>
    <phoneticPr fontId="21"/>
  </si>
  <si>
    <t>１．文字種：半角</t>
    <rPh sb="2" eb="5">
      <t>モジシュ</t>
    </rPh>
    <rPh sb="6" eb="8">
      <t>ハンカク</t>
    </rPh>
    <phoneticPr fontId="21"/>
  </si>
  <si>
    <t>【禁則文字】</t>
    <rPh sb="1" eb="3">
      <t>キンソク</t>
    </rPh>
    <rPh sb="3" eb="5">
      <t>モジ</t>
    </rPh>
    <phoneticPr fontId="21"/>
  </si>
  <si>
    <t>No</t>
  </si>
  <si>
    <t>分類</t>
    <rPh sb="0" eb="2">
      <t>ブンルイ</t>
    </rPh>
    <phoneticPr fontId="21"/>
  </si>
  <si>
    <t>対象
文字</t>
    <rPh sb="0" eb="2">
      <t>タイショウ</t>
    </rPh>
    <rPh sb="3" eb="5">
      <t>モジ</t>
    </rPh>
    <phoneticPr fontId="21"/>
  </si>
  <si>
    <t>文字詳細</t>
    <rPh sb="0" eb="2">
      <t>モジ</t>
    </rPh>
    <rPh sb="2" eb="4">
      <t>ショウサイ</t>
    </rPh>
    <phoneticPr fontId="21"/>
  </si>
  <si>
    <t>文字コード
(SJIS)</t>
    <rPh sb="0" eb="2">
      <t>モジ</t>
    </rPh>
    <phoneticPr fontId="21"/>
  </si>
  <si>
    <t>半角英数記号</t>
  </si>
  <si>
    <t>"</t>
  </si>
  <si>
    <t>半角ダブルクォート</t>
  </si>
  <si>
    <t>0022</t>
  </si>
  <si>
    <t>'</t>
  </si>
  <si>
    <t>半角シングルクォート</t>
  </si>
  <si>
    <t>0027</t>
  </si>
  <si>
    <t>,</t>
  </si>
  <si>
    <t>半角カンマ</t>
    <rPh sb="0" eb="2">
      <t>ハンカク</t>
    </rPh>
    <phoneticPr fontId="21"/>
  </si>
  <si>
    <t>002C</t>
  </si>
  <si>
    <t>&lt;</t>
  </si>
  <si>
    <t>半角アングルブラケット(大なり)</t>
    <rPh sb="0" eb="2">
      <t>ハンカク</t>
    </rPh>
    <rPh sb="12" eb="13">
      <t>ダイ</t>
    </rPh>
    <phoneticPr fontId="21"/>
  </si>
  <si>
    <t>003C</t>
  </si>
  <si>
    <t>&gt;</t>
  </si>
  <si>
    <t>半角アングルブラケット(小なり)</t>
    <rPh sb="0" eb="2">
      <t>ハンカク</t>
    </rPh>
    <rPh sb="12" eb="13">
      <t>ショウ</t>
    </rPh>
    <phoneticPr fontId="21"/>
  </si>
  <si>
    <t>003E</t>
  </si>
  <si>
    <t>!</t>
  </si>
  <si>
    <t>半角エクスクラメーション</t>
  </si>
  <si>
    <t>0021</t>
  </si>
  <si>
    <t>$</t>
  </si>
  <si>
    <t>半角ダラー</t>
  </si>
  <si>
    <t>0024</t>
  </si>
  <si>
    <t>[</t>
  </si>
  <si>
    <t>半角スクエアブラケット(始め)</t>
  </si>
  <si>
    <t>005B</t>
  </si>
  <si>
    <t>]</t>
  </si>
  <si>
    <t>半角スクエアブラケット(終わり)</t>
  </si>
  <si>
    <t>005D</t>
  </si>
  <si>
    <t>^</t>
  </si>
  <si>
    <t>半角カレット</t>
  </si>
  <si>
    <t>005E</t>
  </si>
  <si>
    <t>_</t>
  </si>
  <si>
    <t>半角アンダーバー</t>
  </si>
  <si>
    <t>005F</t>
  </si>
  <si>
    <t>`</t>
  </si>
  <si>
    <t>半角バッククォート</t>
  </si>
  <si>
    <t>0060</t>
  </si>
  <si>
    <t>a～z</t>
  </si>
  <si>
    <t>半角英数小文字</t>
  </si>
  <si>
    <t>0061～007A</t>
  </si>
  <si>
    <t>{</t>
  </si>
  <si>
    <t>半角カーリーブラケット(始め)</t>
    <rPh sb="12" eb="13">
      <t>ハジ</t>
    </rPh>
    <phoneticPr fontId="21"/>
  </si>
  <si>
    <t>007B</t>
  </si>
  <si>
    <t>|</t>
  </si>
  <si>
    <t>半角パイプライン</t>
  </si>
  <si>
    <t>007C</t>
  </si>
  <si>
    <t>}</t>
  </si>
  <si>
    <t>半角カーリーブラケット(終わり)</t>
    <rPh sb="12" eb="13">
      <t>オ</t>
    </rPh>
    <phoneticPr fontId="21"/>
  </si>
  <si>
    <t>007D</t>
  </si>
  <si>
    <t>~</t>
  </si>
  <si>
    <t>半角チルダ</t>
  </si>
  <si>
    <t>007E</t>
  </si>
  <si>
    <t>半角カナ、半角カナ記号</t>
  </si>
  <si>
    <t>｢</t>
  </si>
  <si>
    <t>半角コーナーブラケット(始め)</t>
  </si>
  <si>
    <t>00A2</t>
  </si>
  <si>
    <t>｣</t>
  </si>
  <si>
    <t>半角コーナーブラケット(終わり)</t>
  </si>
  <si>
    <t>00A3</t>
  </si>
  <si>
    <t>･</t>
  </si>
  <si>
    <t>半角中点</t>
  </si>
  <si>
    <t>00A5</t>
  </si>
  <si>
    <t>ｦ</t>
  </si>
  <si>
    <t>半角ヲ</t>
  </si>
  <si>
    <t>00A6</t>
  </si>
  <si>
    <t>ｧ～ｯ</t>
  </si>
  <si>
    <t>半角カナ小文字</t>
  </si>
  <si>
    <t>00A7～00AF</t>
  </si>
  <si>
    <t>ｰ</t>
  </si>
  <si>
    <t>半角音引き</t>
  </si>
  <si>
    <t>00B0</t>
  </si>
  <si>
    <t>２．文字種：全角</t>
    <rPh sb="2" eb="5">
      <t>モジシュ</t>
    </rPh>
    <rPh sb="6" eb="8">
      <t>ゼンカク</t>
    </rPh>
    <phoneticPr fontId="21"/>
  </si>
  <si>
    <t>機種依存文字、第3水準漢字、第4水準漢字</t>
    <rPh sb="0" eb="2">
      <t>キシュ</t>
    </rPh>
    <rPh sb="2" eb="4">
      <t>イゾン</t>
    </rPh>
    <rPh sb="4" eb="6">
      <t>モジ</t>
    </rPh>
    <phoneticPr fontId="21"/>
  </si>
  <si>
    <t>【機種依存文字】</t>
    <rPh sb="1" eb="3">
      <t>キシュ</t>
    </rPh>
    <rPh sb="3" eb="5">
      <t>イゾン</t>
    </rPh>
    <rPh sb="5" eb="7">
      <t>モジ</t>
    </rPh>
    <phoneticPr fontId="21"/>
  </si>
  <si>
    <t>①　②　③　④　⑤　⑥　⑦　⑧　⑨　⑩　⑪　⑫　⑬　⑭　⑮　⑯　⑰　⑱　⑲　⑳</t>
  </si>
  <si>
    <t>Ⅰ　Ⅱ　Ⅲ　Ⅳ　Ⅴ　Ⅵ　Ⅶ　Ⅷ　Ⅸ　Ⅹ　ⅰ　ⅱ　ⅲ　ⅳ　ⅴ　ⅵ　ⅶ　ⅷ　ⅸ　ⅹ</t>
  </si>
  <si>
    <t>㍉　㌔　㌢　㍍　㌘　㌧　㌃　㌶　㍑　㍗　㌍　㌦　㌣　㌫　㍊　㌻</t>
  </si>
  <si>
    <t>㎜　㎝　㎞　㎎　㎏　㏄　㎡</t>
  </si>
  <si>
    <t>〝　〟　№　㏍　℡　㊤　㊥　㊦　㊧　㊨</t>
    <phoneticPr fontId="48"/>
  </si>
  <si>
    <t>㈱　㈲　㈹</t>
    <phoneticPr fontId="48"/>
  </si>
  <si>
    <t>㍾　㍽　㍼　㍻</t>
  </si>
  <si>
    <t>∮　∑</t>
  </si>
  <si>
    <t>したがって、利用可能文字としては、</t>
    <rPh sb="6" eb="8">
      <t>リヨウ</t>
    </rPh>
    <rPh sb="8" eb="10">
      <t>カノウ</t>
    </rPh>
    <rPh sb="10" eb="12">
      <t>モジ</t>
    </rPh>
    <phoneticPr fontId="21"/>
  </si>
  <si>
    <t>JIS X 0208 第1水準漢字、第2水準漢字、非漢字（ひらがな、カタカナ、上記以外の記号）となり、</t>
    <rPh sb="11" eb="12">
      <t>ダイ</t>
    </rPh>
    <rPh sb="13" eb="15">
      <t>スイジュン</t>
    </rPh>
    <rPh sb="15" eb="17">
      <t>カンジ</t>
    </rPh>
    <rPh sb="18" eb="19">
      <t>ダイ</t>
    </rPh>
    <rPh sb="20" eb="22">
      <t>スイジュン</t>
    </rPh>
    <rPh sb="22" eb="24">
      <t>カンジ</t>
    </rPh>
    <rPh sb="25" eb="28">
      <t>ヒカンジ</t>
    </rPh>
    <rPh sb="39" eb="41">
      <t>ジョウキ</t>
    </rPh>
    <rPh sb="41" eb="43">
      <t>イガイ</t>
    </rPh>
    <rPh sb="44" eb="46">
      <t>キゴウ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</si>
</sst>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gge&quot;年&quot;m&quot;月&quot;d&quot;日&quot;;@"/>
    <numFmt numFmtId="178" formatCode="[&lt;=999]000;[&lt;=9999]000\-00;000\-0000"/>
    <numFmt numFmtId="179" formatCode="yyyy&quot;年&quot;m&quot;月&quot;d&quot;日&quot;;@"/>
    <numFmt numFmtId="180" formatCode="#,##0&quot;kW&quot;"/>
    <numFmt numFmtId="181" formatCode="#,##0_ ;[Red]\-#,##0\ "/>
  </numFmts>
  <fonts count="49">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6"/>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12"/>
      <name val="ＭＳ ゴシック"/>
      <family val="3"/>
      <charset val="128"/>
    </font>
    <font>
      <sz val="12"/>
      <color indexed="8"/>
      <name val="ＭＳ ゴシック"/>
      <family val="3"/>
      <charset val="128"/>
    </font>
    <font>
      <b/>
      <sz val="16"/>
      <name val="ＭＳ ゴシック"/>
      <family val="3"/>
      <charset val="128"/>
    </font>
    <font>
      <sz val="11"/>
      <color rgb="FFFF0000"/>
      <name val="ＭＳ ゴシック"/>
      <family val="3"/>
      <charset val="128"/>
    </font>
    <font>
      <sz val="10"/>
      <color rgb="FFFF0000"/>
      <name val="ＭＳ ゴシック"/>
      <family val="3"/>
      <charset val="128"/>
    </font>
    <font>
      <sz val="12"/>
      <color rgb="FFFF0000"/>
      <name val="ＭＳ ゴシック"/>
      <family val="3"/>
      <charset val="128"/>
    </font>
    <font>
      <sz val="11"/>
      <color theme="1"/>
      <name val="ＭＳ ゴシック"/>
      <family val="3"/>
      <charset val="128"/>
    </font>
    <font>
      <u/>
      <sz val="11"/>
      <color theme="1"/>
      <name val="ＭＳ ゴシック"/>
      <family val="3"/>
      <charset val="128"/>
    </font>
    <font>
      <sz val="8"/>
      <color rgb="FFFF0000"/>
      <name val="ＭＳ ゴシック"/>
      <family val="3"/>
      <charset val="128"/>
    </font>
    <font>
      <sz val="11"/>
      <color indexed="81"/>
      <name val="MS P ゴシック"/>
      <family val="3"/>
      <charset val="128"/>
    </font>
    <font>
      <sz val="8"/>
      <name val="ＭＳ ゴシック"/>
      <family val="3"/>
      <charset val="128"/>
    </font>
    <font>
      <sz val="14"/>
      <name val="ＭＳ Ｐゴシック"/>
      <family val="3"/>
      <charset val="128"/>
    </font>
    <font>
      <i/>
      <sz val="9"/>
      <color indexed="8"/>
      <name val="ＭＳ Ｐゴシック"/>
      <family val="3"/>
      <charset val="128"/>
    </font>
    <font>
      <i/>
      <sz val="9"/>
      <color indexed="9"/>
      <name val="ＭＳ Ｐゴシック"/>
      <family val="3"/>
      <charset val="128"/>
    </font>
    <font>
      <i/>
      <sz val="9"/>
      <name val="ＭＳ Ｐゴシック"/>
      <family val="3"/>
      <charset val="128"/>
    </font>
    <font>
      <sz val="10"/>
      <name val="ＭＳ Ｐゴシック"/>
      <family val="3"/>
      <charset val="128"/>
    </font>
    <font>
      <sz val="12"/>
      <name val="ＭＳ Ｐゴシック"/>
      <family val="3"/>
      <charset val="128"/>
    </font>
    <font>
      <sz val="9"/>
      <color indexed="10"/>
      <name val="ＭＳ Ｐゴシック"/>
      <family val="3"/>
      <charset val="128"/>
    </font>
    <font>
      <sz val="11"/>
      <color rgb="FFFF0000"/>
      <name val="ＭＳ Ｐゴシック"/>
      <family val="3"/>
      <charset val="128"/>
    </font>
    <font>
      <sz val="12"/>
      <color indexed="8"/>
      <name val="ＭＳ Ｐゴシック"/>
      <family val="3"/>
      <charset val="128"/>
    </font>
    <font>
      <b/>
      <sz val="11"/>
      <color indexed="81"/>
      <name val="ＭＳ Ｐゴシック"/>
      <family val="3"/>
      <charset val="128"/>
    </font>
    <font>
      <sz val="9"/>
      <color indexed="8"/>
      <name val="ＭＳ Ｐゴシック"/>
      <family val="3"/>
      <charset val="128"/>
    </font>
    <font>
      <sz val="11"/>
      <color theme="1"/>
      <name val="ＭＳ Ｐゴシック"/>
      <family val="3"/>
      <charset val="128"/>
      <scheme val="minor"/>
    </font>
    <font>
      <sz val="6"/>
      <name val="ＭＳ Ｐゴシック"/>
      <family val="2"/>
      <charset val="128"/>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bgColor indexed="64"/>
      </patternFill>
    </fill>
    <fill>
      <patternFill patternType="solid">
        <fgColor indexed="4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47">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0" borderId="0"/>
    <xf numFmtId="0" fontId="7" fillId="0" borderId="0"/>
    <xf numFmtId="0" fontId="20" fillId="4" borderId="0" applyNumberFormat="0" applyBorder="0" applyAlignment="0" applyProtection="0">
      <alignment vertical="center"/>
    </xf>
    <xf numFmtId="0" fontId="7" fillId="0" borderId="0">
      <alignment vertical="center"/>
    </xf>
    <xf numFmtId="0" fontId="47" fillId="0" borderId="0">
      <alignment vertical="center"/>
    </xf>
    <xf numFmtId="0" fontId="1" fillId="0" borderId="0">
      <alignment vertical="center"/>
    </xf>
  </cellStyleXfs>
  <cellXfs count="553">
    <xf numFmtId="0" fontId="0" fillId="0" borderId="0" xfId="0">
      <alignment vertical="center"/>
    </xf>
    <xf numFmtId="0" fontId="19" fillId="0" borderId="0" xfId="0" applyFont="1">
      <alignment vertical="center"/>
    </xf>
    <xf numFmtId="0" fontId="19" fillId="0" borderId="0" xfId="0" applyFont="1" applyAlignment="1">
      <alignment horizontal="right" vertical="center"/>
    </xf>
    <xf numFmtId="0" fontId="22" fillId="0" borderId="0" xfId="0" applyFont="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5" fillId="0" borderId="16" xfId="42" applyFont="1" applyFill="1" applyBorder="1"/>
    <xf numFmtId="0" fontId="26" fillId="0" borderId="0" xfId="42" applyFont="1" applyFill="1"/>
    <xf numFmtId="56" fontId="19" fillId="0" borderId="0" xfId="0" applyNumberFormat="1" applyFont="1">
      <alignment vertical="center"/>
    </xf>
    <xf numFmtId="0" fontId="19" fillId="0" borderId="18" xfId="0" applyFont="1" applyBorder="1">
      <alignment vertical="center"/>
    </xf>
    <xf numFmtId="0" fontId="19" fillId="0" borderId="19" xfId="0" applyFont="1" applyBorder="1">
      <alignment vertical="center"/>
    </xf>
    <xf numFmtId="0" fontId="19" fillId="0" borderId="20" xfId="0" applyFont="1" applyBorder="1">
      <alignment vertical="center"/>
    </xf>
    <xf numFmtId="0" fontId="24" fillId="0" borderId="10" xfId="0" applyFont="1" applyBorder="1" applyAlignment="1">
      <alignment vertical="center" wrapText="1"/>
    </xf>
    <xf numFmtId="0" fontId="19" fillId="0" borderId="21" xfId="0" applyFont="1" applyFill="1" applyBorder="1" applyAlignment="1">
      <alignment horizontal="center" vertical="center" wrapText="1"/>
    </xf>
    <xf numFmtId="0" fontId="19" fillId="0" borderId="19"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7" xfId="0" applyFont="1" applyBorder="1" applyAlignment="1">
      <alignment horizontal="center" vertical="center"/>
    </xf>
    <xf numFmtId="0" fontId="25" fillId="0" borderId="0" xfId="42" applyFont="1" applyFill="1"/>
    <xf numFmtId="178" fontId="25" fillId="0" borderId="29" xfId="42" applyNumberFormat="1" applyFont="1" applyFill="1" applyBorder="1" applyAlignment="1">
      <alignment horizontal="center" vertical="center"/>
    </xf>
    <xf numFmtId="178" fontId="25" fillId="0" borderId="35" xfId="42" applyNumberFormat="1" applyFont="1" applyFill="1" applyBorder="1" applyAlignment="1">
      <alignment horizontal="center" vertical="center"/>
    </xf>
    <xf numFmtId="0" fontId="19" fillId="0" borderId="0" xfId="0" applyFont="1" applyProtection="1">
      <alignment vertical="center"/>
      <protection locked="0"/>
    </xf>
    <xf numFmtId="0" fontId="19" fillId="0" borderId="18" xfId="0" applyFont="1" applyBorder="1" applyProtection="1">
      <alignment vertical="center"/>
      <protection locked="0"/>
    </xf>
    <xf numFmtId="0" fontId="19" fillId="0" borderId="19" xfId="0" applyFont="1" applyBorder="1" applyProtection="1">
      <alignment vertical="center"/>
      <protection locked="0"/>
    </xf>
    <xf numFmtId="0" fontId="19" fillId="0" borderId="20" xfId="0" applyFont="1" applyBorder="1" applyProtection="1">
      <alignment vertical="center"/>
      <protection locked="0"/>
    </xf>
    <xf numFmtId="0" fontId="36" fillId="0" borderId="0" xfId="44" applyFont="1" applyAlignment="1">
      <alignment horizontal="left" vertical="center"/>
    </xf>
    <xf numFmtId="0" fontId="37" fillId="0" borderId="0" xfId="44" applyFont="1" applyAlignment="1">
      <alignment horizontal="center" vertical="center"/>
    </xf>
    <xf numFmtId="0" fontId="2" fillId="0" borderId="0" xfId="44" applyFont="1">
      <alignment vertical="center"/>
    </xf>
    <xf numFmtId="0" fontId="2" fillId="0" borderId="0" xfId="44" applyFont="1" applyAlignment="1">
      <alignment horizontal="center" vertical="center"/>
    </xf>
    <xf numFmtId="0" fontId="38" fillId="24" borderId="16" xfId="44" applyFont="1" applyFill="1" applyBorder="1" applyAlignment="1">
      <alignment horizontal="center" vertical="center"/>
    </xf>
    <xf numFmtId="0" fontId="38" fillId="0" borderId="0" xfId="44" applyFont="1" applyAlignment="1">
      <alignment horizontal="center" vertical="center"/>
    </xf>
    <xf numFmtId="0" fontId="40" fillId="25" borderId="46" xfId="44" applyFont="1" applyFill="1" applyBorder="1" applyAlignment="1">
      <alignment horizontal="center" vertical="center" wrapText="1"/>
    </xf>
    <xf numFmtId="0" fontId="41" fillId="25" borderId="40" xfId="44" applyFont="1" applyFill="1" applyBorder="1" applyAlignment="1">
      <alignment horizontal="center" vertical="center" wrapText="1"/>
    </xf>
    <xf numFmtId="0" fontId="41" fillId="25" borderId="46" xfId="44" applyFont="1" applyFill="1" applyBorder="1" applyAlignment="1">
      <alignment horizontal="center" vertical="center" wrapText="1"/>
    </xf>
    <xf numFmtId="0" fontId="42" fillId="0" borderId="36" xfId="44" applyFont="1" applyBorder="1" applyAlignment="1">
      <alignment horizontal="center" vertical="center"/>
    </xf>
    <xf numFmtId="0" fontId="11" fillId="0" borderId="22" xfId="44" applyFont="1" applyBorder="1" applyAlignment="1">
      <alignment horizontal="left" vertical="center"/>
    </xf>
    <xf numFmtId="49" fontId="11" fillId="0" borderId="22" xfId="44" applyNumberFormat="1" applyFont="1" applyBorder="1" applyAlignment="1">
      <alignment horizontal="left" vertical="center"/>
    </xf>
    <xf numFmtId="3" fontId="11" fillId="0" borderId="36" xfId="44" applyNumberFormat="1" applyFont="1" applyBorder="1" applyAlignment="1">
      <alignment horizontal="left" vertical="center"/>
    </xf>
    <xf numFmtId="180" fontId="11" fillId="0" borderId="69" xfId="44" applyNumberFormat="1" applyFont="1" applyBorder="1" applyAlignment="1">
      <alignment horizontal="left" vertical="center"/>
    </xf>
    <xf numFmtId="49" fontId="11" fillId="0" borderId="69" xfId="44" applyNumberFormat="1" applyFont="1" applyBorder="1" applyAlignment="1">
      <alignment horizontal="left" vertical="center"/>
    </xf>
    <xf numFmtId="49" fontId="11" fillId="0" borderId="38" xfId="44" applyNumberFormat="1" applyFont="1" applyBorder="1" applyAlignment="1">
      <alignment horizontal="left" vertical="center"/>
    </xf>
    <xf numFmtId="3" fontId="11" fillId="26" borderId="36" xfId="44" applyNumberFormat="1" applyFont="1" applyFill="1" applyBorder="1" applyAlignment="1">
      <alignment horizontal="left" vertical="center"/>
    </xf>
    <xf numFmtId="3" fontId="11" fillId="26" borderId="69" xfId="44" applyNumberFormat="1" applyFont="1" applyFill="1" applyBorder="1" applyAlignment="1">
      <alignment horizontal="left" vertical="center"/>
    </xf>
    <xf numFmtId="3" fontId="11" fillId="26" borderId="38" xfId="44" applyNumberFormat="1" applyFont="1" applyFill="1" applyBorder="1" applyAlignment="1">
      <alignment horizontal="left" vertical="center"/>
    </xf>
    <xf numFmtId="0" fontId="11" fillId="0" borderId="38" xfId="44" applyFont="1" applyBorder="1" applyAlignment="1">
      <alignment horizontal="left" vertical="center"/>
    </xf>
    <xf numFmtId="0" fontId="43" fillId="0" borderId="64" xfId="44" applyFont="1" applyBorder="1" applyAlignment="1">
      <alignment horizontal="left" vertical="center"/>
    </xf>
    <xf numFmtId="0" fontId="11" fillId="0" borderId="64" xfId="44" applyFont="1" applyBorder="1" applyAlignment="1">
      <alignment horizontal="left" vertical="center"/>
    </xf>
    <xf numFmtId="0" fontId="2" fillId="0" borderId="22" xfId="44" applyFont="1" applyBorder="1">
      <alignment vertical="center"/>
    </xf>
    <xf numFmtId="0" fontId="37" fillId="0" borderId="22" xfId="44" applyFont="1" applyBorder="1" applyAlignment="1">
      <alignment horizontal="center" vertical="center"/>
    </xf>
    <xf numFmtId="3" fontId="0" fillId="0" borderId="36" xfId="44" applyNumberFormat="1" applyFont="1" applyBorder="1" applyAlignment="1">
      <alignment horizontal="left" vertical="center"/>
    </xf>
    <xf numFmtId="180" fontId="2" fillId="0" borderId="69" xfId="44" applyNumberFormat="1" applyFont="1" applyBorder="1" applyAlignment="1">
      <alignment horizontal="left" vertical="center"/>
    </xf>
    <xf numFmtId="49" fontId="2" fillId="0" borderId="69" xfId="44" applyNumberFormat="1" applyFont="1" applyBorder="1" applyAlignment="1">
      <alignment horizontal="left" vertical="center"/>
    </xf>
    <xf numFmtId="49" fontId="2" fillId="0" borderId="38" xfId="44" applyNumberFormat="1" applyFont="1" applyBorder="1" applyAlignment="1">
      <alignment horizontal="left" vertical="center"/>
    </xf>
    <xf numFmtId="3" fontId="0" fillId="0" borderId="36" xfId="44" applyNumberFormat="1" applyFont="1" applyBorder="1" applyAlignment="1">
      <alignment horizontal="left" vertical="center" wrapText="1"/>
    </xf>
    <xf numFmtId="0" fontId="2" fillId="0" borderId="69" xfId="44" applyFont="1" applyBorder="1" applyAlignment="1">
      <alignment horizontal="left" vertical="center"/>
    </xf>
    <xf numFmtId="3" fontId="2" fillId="26" borderId="36" xfId="44" applyNumberFormat="1" applyFont="1" applyFill="1" applyBorder="1" applyAlignment="1">
      <alignment horizontal="left" vertical="center"/>
    </xf>
    <xf numFmtId="3" fontId="2" fillId="26" borderId="69" xfId="44" applyNumberFormat="1" applyFont="1" applyFill="1" applyBorder="1" applyAlignment="1">
      <alignment horizontal="left" vertical="center"/>
    </xf>
    <xf numFmtId="3" fontId="2" fillId="26" borderId="38" xfId="44" applyNumberFormat="1" applyFont="1" applyFill="1" applyBorder="1" applyAlignment="1">
      <alignment horizontal="left" vertical="center"/>
    </xf>
    <xf numFmtId="181" fontId="2" fillId="0" borderId="22" xfId="44" applyNumberFormat="1" applyFont="1" applyBorder="1" applyAlignment="1">
      <alignment horizontal="left" vertical="center"/>
    </xf>
    <xf numFmtId="0" fontId="2" fillId="0" borderId="22" xfId="44" applyFont="1" applyBorder="1" applyAlignment="1">
      <alignment horizontal="left" vertical="center"/>
    </xf>
    <xf numFmtId="181" fontId="2" fillId="0" borderId="38" xfId="44" applyNumberFormat="1" applyFont="1" applyBorder="1" applyAlignment="1">
      <alignment horizontal="left" vertical="center"/>
    </xf>
    <xf numFmtId="0" fontId="0" fillId="0" borderId="64" xfId="44" applyFont="1" applyBorder="1" applyAlignment="1">
      <alignment horizontal="left" vertical="center"/>
    </xf>
    <xf numFmtId="0" fontId="7" fillId="0" borderId="64" xfId="44" applyBorder="1" applyAlignment="1">
      <alignment horizontal="left" vertical="center"/>
    </xf>
    <xf numFmtId="56" fontId="2" fillId="0" borderId="22" xfId="44" applyNumberFormat="1" applyFont="1" applyBorder="1" applyAlignment="1">
      <alignment horizontal="left" vertical="center"/>
    </xf>
    <xf numFmtId="3" fontId="7" fillId="0" borderId="36" xfId="44" applyNumberFormat="1" applyBorder="1" applyAlignment="1">
      <alignment horizontal="left" vertical="center"/>
    </xf>
    <xf numFmtId="0" fontId="7" fillId="0" borderId="22" xfId="44" applyBorder="1" applyAlignment="1">
      <alignment horizontal="left" vertical="center"/>
    </xf>
    <xf numFmtId="0" fontId="44" fillId="0" borderId="0" xfId="44" applyFont="1" applyAlignment="1">
      <alignment horizontal="left" vertical="center"/>
    </xf>
    <xf numFmtId="0" fontId="46" fillId="0" borderId="0" xfId="44" applyFont="1" applyAlignment="1">
      <alignment horizontal="center" vertical="center"/>
    </xf>
    <xf numFmtId="0" fontId="11" fillId="0" borderId="36" xfId="44" applyFont="1" applyBorder="1" applyAlignment="1">
      <alignment horizontal="left" vertical="center"/>
    </xf>
    <xf numFmtId="181" fontId="2" fillId="0" borderId="36" xfId="44" applyNumberFormat="1" applyFont="1" applyBorder="1" applyAlignment="1">
      <alignment horizontal="left" vertical="center"/>
    </xf>
    <xf numFmtId="0" fontId="7" fillId="0" borderId="64" xfId="44" applyFont="1" applyBorder="1" applyAlignment="1">
      <alignment horizontal="left" vertical="center"/>
    </xf>
    <xf numFmtId="0" fontId="25" fillId="0" borderId="0" xfId="42" applyFont="1" applyFill="1" applyAlignment="1">
      <alignment horizontal="right"/>
    </xf>
    <xf numFmtId="31" fontId="43" fillId="0" borderId="64" xfId="44" applyNumberFormat="1" applyFont="1" applyBorder="1" applyAlignment="1">
      <alignment horizontal="left" vertical="center"/>
    </xf>
    <xf numFmtId="49" fontId="2" fillId="0" borderId="22" xfId="44" applyNumberFormat="1" applyFont="1" applyBorder="1" applyAlignment="1">
      <alignment horizontal="left" vertical="center" wrapText="1"/>
    </xf>
    <xf numFmtId="0" fontId="2" fillId="0" borderId="22" xfId="44" applyFont="1" applyBorder="1" applyAlignment="1">
      <alignment horizontal="left" vertical="center" wrapText="1"/>
    </xf>
    <xf numFmtId="49" fontId="2" fillId="0" borderId="22" xfId="44" applyNumberFormat="1" applyFont="1" applyBorder="1" applyAlignment="1">
      <alignment horizontal="left" vertical="center"/>
    </xf>
    <xf numFmtId="0" fontId="7" fillId="25" borderId="40" xfId="44" applyFont="1" applyFill="1" applyBorder="1" applyAlignment="1">
      <alignment horizontal="center" vertical="center" wrapText="1"/>
    </xf>
    <xf numFmtId="0" fontId="7" fillId="25" borderId="68" xfId="44" applyFont="1" applyFill="1" applyBorder="1" applyAlignment="1">
      <alignment horizontal="center" vertical="center" wrapText="1"/>
    </xf>
    <xf numFmtId="0" fontId="7" fillId="25" borderId="41" xfId="44" applyFont="1" applyFill="1" applyBorder="1" applyAlignment="1">
      <alignment horizontal="center" vertical="center" wrapText="1"/>
    </xf>
    <xf numFmtId="0" fontId="7" fillId="25" borderId="46" xfId="44" applyFont="1" applyFill="1" applyBorder="1" applyAlignment="1">
      <alignment horizontal="center" vertical="center" wrapText="1"/>
    </xf>
    <xf numFmtId="0" fontId="47" fillId="0" borderId="0" xfId="45">
      <alignment vertical="center"/>
    </xf>
    <xf numFmtId="0" fontId="1" fillId="0" borderId="0" xfId="46">
      <alignment vertical="center"/>
    </xf>
    <xf numFmtId="0" fontId="47" fillId="0" borderId="22" xfId="45" applyBorder="1">
      <alignment vertical="center"/>
    </xf>
    <xf numFmtId="0" fontId="47" fillId="0" borderId="36" xfId="45" applyBorder="1">
      <alignment vertical="center"/>
    </xf>
    <xf numFmtId="0" fontId="31" fillId="0" borderId="22" xfId="45" applyFont="1" applyBorder="1" applyAlignment="1">
      <alignment horizontal="center" vertical="center" wrapText="1"/>
    </xf>
    <xf numFmtId="49" fontId="47" fillId="0" borderId="72" xfId="45" applyNumberFormat="1" applyBorder="1" applyAlignment="1">
      <alignment horizontal="center" vertical="center"/>
    </xf>
    <xf numFmtId="0" fontId="47" fillId="0" borderId="38" xfId="45" applyBorder="1">
      <alignment vertical="center"/>
    </xf>
    <xf numFmtId="0" fontId="31" fillId="0" borderId="22" xfId="45" applyFont="1" applyBorder="1" applyAlignment="1">
      <alignment horizontal="center" vertical="center"/>
    </xf>
    <xf numFmtId="0" fontId="47" fillId="0" borderId="64" xfId="45" applyBorder="1">
      <alignment vertical="center"/>
    </xf>
    <xf numFmtId="0" fontId="47" fillId="0" borderId="10" xfId="45" applyBorder="1">
      <alignment vertical="center"/>
    </xf>
    <xf numFmtId="0" fontId="31" fillId="0" borderId="64" xfId="45" applyFont="1" applyBorder="1" applyAlignment="1">
      <alignment horizontal="center" vertical="center"/>
    </xf>
    <xf numFmtId="49" fontId="47" fillId="0" borderId="70" xfId="45" applyNumberFormat="1" applyBorder="1" applyAlignment="1">
      <alignment horizontal="center" vertical="center"/>
    </xf>
    <xf numFmtId="0" fontId="47" fillId="0" borderId="34" xfId="45" applyBorder="1">
      <alignment vertical="center"/>
    </xf>
    <xf numFmtId="0" fontId="47" fillId="0" borderId="12" xfId="45" applyBorder="1">
      <alignment vertical="center"/>
    </xf>
    <xf numFmtId="0" fontId="31" fillId="0" borderId="34" xfId="45" applyFont="1" applyBorder="1" applyAlignment="1">
      <alignment horizontal="center" vertical="center"/>
    </xf>
    <xf numFmtId="49" fontId="47" fillId="0" borderId="71" xfId="45" applyNumberFormat="1" applyBorder="1" applyAlignment="1">
      <alignment horizontal="center" vertical="center"/>
    </xf>
    <xf numFmtId="0" fontId="7" fillId="0" borderId="22" xfId="44" applyFont="1" applyBorder="1" applyAlignment="1">
      <alignment horizontal="left" vertical="center"/>
    </xf>
    <xf numFmtId="31" fontId="7" fillId="0" borderId="64" xfId="44" applyNumberFormat="1" applyFont="1" applyBorder="1" applyAlignment="1">
      <alignment horizontal="left" vertical="center"/>
    </xf>
    <xf numFmtId="181" fontId="7" fillId="0" borderId="22" xfId="44" applyNumberFormat="1" applyFont="1" applyBorder="1" applyAlignment="1">
      <alignment horizontal="left" vertical="center"/>
    </xf>
    <xf numFmtId="0" fontId="7" fillId="25" borderId="60" xfId="44" applyFont="1" applyFill="1" applyBorder="1" applyAlignment="1">
      <alignment horizontal="center" vertical="center" wrapText="1"/>
    </xf>
    <xf numFmtId="0" fontId="7" fillId="25" borderId="66" xfId="44" applyFont="1" applyFill="1" applyBorder="1" applyAlignment="1">
      <alignment vertical="center" wrapText="1"/>
    </xf>
    <xf numFmtId="0" fontId="7" fillId="25" borderId="19" xfId="44" applyFont="1" applyFill="1" applyBorder="1" applyAlignment="1">
      <alignment vertical="center" wrapText="1"/>
    </xf>
    <xf numFmtId="0" fontId="7" fillId="25" borderId="0" xfId="44" applyFont="1" applyFill="1" applyAlignment="1">
      <alignment vertical="center" wrapText="1"/>
    </xf>
    <xf numFmtId="0" fontId="7" fillId="25" borderId="67" xfId="44" applyFont="1" applyFill="1" applyBorder="1" applyAlignment="1">
      <alignment vertical="center" wrapText="1"/>
    </xf>
    <xf numFmtId="0" fontId="7" fillId="26" borderId="12" xfId="44" applyFont="1" applyFill="1" applyBorder="1" applyAlignment="1">
      <alignment horizontal="center" vertical="center" wrapText="1"/>
    </xf>
    <xf numFmtId="0" fontId="7" fillId="26" borderId="67" xfId="44" applyFont="1" applyFill="1" applyBorder="1" applyAlignment="1">
      <alignment vertical="center" wrapText="1"/>
    </xf>
    <xf numFmtId="0" fontId="7" fillId="26" borderId="19" xfId="44" applyFont="1" applyFill="1" applyBorder="1" applyAlignment="1">
      <alignment vertical="center" wrapText="1"/>
    </xf>
    <xf numFmtId="31" fontId="7" fillId="0" borderId="22" xfId="44" applyNumberFormat="1" applyFont="1" applyBorder="1" applyAlignment="1">
      <alignment horizontal="left" vertical="center"/>
    </xf>
    <xf numFmtId="179" fontId="11" fillId="0" borderId="22" xfId="44" applyNumberFormat="1" applyFont="1" applyBorder="1" applyAlignment="1">
      <alignment horizontal="left" vertical="center"/>
    </xf>
    <xf numFmtId="179" fontId="2" fillId="0" borderId="22" xfId="44" applyNumberFormat="1" applyFont="1" applyBorder="1" applyAlignment="1">
      <alignment horizontal="left" vertical="center"/>
    </xf>
    <xf numFmtId="56" fontId="11" fillId="0" borderId="38" xfId="44" applyNumberFormat="1" applyFont="1" applyBorder="1" applyAlignment="1">
      <alignment horizontal="left" vertical="center"/>
    </xf>
    <xf numFmtId="56" fontId="7" fillId="0" borderId="38" xfId="44" applyNumberFormat="1" applyFont="1" applyBorder="1" applyAlignment="1">
      <alignment horizontal="left" vertical="center"/>
    </xf>
    <xf numFmtId="0" fontId="19" fillId="29" borderId="10" xfId="42" applyFont="1" applyFill="1" applyBorder="1" applyAlignment="1" applyProtection="1">
      <alignment vertical="center" wrapText="1"/>
      <protection locked="0"/>
    </xf>
    <xf numFmtId="0" fontId="28" fillId="29" borderId="10" xfId="42" applyFont="1" applyFill="1" applyBorder="1" applyAlignment="1" applyProtection="1">
      <alignment vertical="center" wrapText="1"/>
      <protection locked="0"/>
    </xf>
    <xf numFmtId="0" fontId="7" fillId="29" borderId="36" xfId="42" applyFont="1" applyFill="1" applyBorder="1" applyAlignment="1" applyProtection="1">
      <alignment vertical="center"/>
      <protection locked="0"/>
    </xf>
    <xf numFmtId="0" fontId="43" fillId="29" borderId="36" xfId="42" applyFont="1" applyFill="1" applyBorder="1" applyAlignment="1" applyProtection="1">
      <alignment vertical="center"/>
      <protection locked="0"/>
    </xf>
    <xf numFmtId="0" fontId="19" fillId="0" borderId="20" xfId="0" applyFont="1" applyBorder="1" applyAlignment="1">
      <alignment horizontal="center" vertical="center"/>
    </xf>
    <xf numFmtId="0" fontId="25" fillId="0" borderId="0" xfId="42" applyFont="1" applyFill="1"/>
    <xf numFmtId="0" fontId="7" fillId="25" borderId="64" xfId="44" applyFont="1" applyFill="1" applyBorder="1" applyAlignment="1">
      <alignment horizontal="center" vertical="center" wrapText="1"/>
    </xf>
    <xf numFmtId="0" fontId="7" fillId="25" borderId="34" xfId="44" applyFont="1" applyFill="1" applyBorder="1" applyAlignment="1">
      <alignment horizontal="center" vertical="center" wrapText="1"/>
    </xf>
    <xf numFmtId="0" fontId="7" fillId="25" borderId="12" xfId="44" applyFont="1" applyFill="1" applyBorder="1" applyAlignment="1">
      <alignment horizontal="center" vertical="center" wrapText="1"/>
    </xf>
    <xf numFmtId="0" fontId="7" fillId="25" borderId="16" xfId="44" applyFont="1" applyFill="1" applyBorder="1" applyAlignment="1">
      <alignment horizontal="center" vertical="center" wrapText="1"/>
    </xf>
    <xf numFmtId="0" fontId="19" fillId="29" borderId="36" xfId="42" applyFont="1" applyFill="1" applyBorder="1" applyAlignment="1" applyProtection="1">
      <alignment vertical="center" wrapText="1"/>
      <protection locked="0"/>
    </xf>
    <xf numFmtId="0" fontId="19" fillId="29" borderId="22" xfId="42" applyFont="1" applyFill="1" applyBorder="1" applyAlignment="1" applyProtection="1">
      <alignment vertical="center" wrapText="1"/>
      <protection locked="0"/>
    </xf>
    <xf numFmtId="0" fontId="31" fillId="0" borderId="0" xfId="0" applyFont="1" applyFill="1" applyAlignment="1">
      <alignment horizontal="right" vertical="center"/>
    </xf>
    <xf numFmtId="177" fontId="19" fillId="0" borderId="0" xfId="0" applyNumberFormat="1" applyFont="1" applyFill="1" applyAlignment="1" applyProtection="1">
      <alignment horizontal="right" vertical="center"/>
      <protection locked="0"/>
    </xf>
    <xf numFmtId="0" fontId="22" fillId="0" borderId="0" xfId="0" applyFont="1" applyFill="1" applyAlignment="1" applyProtection="1">
      <alignment horizontal="center" vertical="center"/>
      <protection locked="0"/>
    </xf>
    <xf numFmtId="0" fontId="27" fillId="0" borderId="0" xfId="0" applyFont="1" applyAlignment="1">
      <alignment horizontal="center"/>
    </xf>
    <xf numFmtId="0" fontId="19" fillId="0" borderId="0" xfId="0" applyFont="1" applyAlignment="1">
      <alignment horizontal="left" vertical="center" wrapText="1"/>
    </xf>
    <xf numFmtId="0" fontId="19" fillId="0" borderId="16" xfId="0" applyFont="1" applyFill="1" applyBorder="1" applyAlignment="1" applyProtection="1">
      <alignment horizontal="left" vertical="center"/>
      <protection locked="0"/>
    </xf>
    <xf numFmtId="0" fontId="19" fillId="0" borderId="20" xfId="0" applyFont="1" applyFill="1" applyBorder="1" applyAlignment="1" applyProtection="1">
      <alignment horizontal="left" vertical="center"/>
      <protection locked="0"/>
    </xf>
    <xf numFmtId="0" fontId="19" fillId="0" borderId="10" xfId="0" applyFont="1" applyBorder="1" applyAlignment="1">
      <alignment horizontal="center" vertical="center" wrapText="1"/>
    </xf>
    <xf numFmtId="0" fontId="19" fillId="0" borderId="18" xfId="0" applyFont="1" applyBorder="1" applyAlignment="1">
      <alignment horizontal="center" vertical="center"/>
    </xf>
    <xf numFmtId="0" fontId="19" fillId="0" borderId="11" xfId="0" applyFont="1" applyBorder="1" applyAlignment="1">
      <alignment horizontal="center" vertical="center"/>
    </xf>
    <xf numFmtId="0" fontId="19" fillId="0" borderId="19"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35" xfId="0" applyFont="1" applyFill="1" applyBorder="1" applyAlignment="1" applyProtection="1">
      <alignment horizontal="left" vertical="center"/>
      <protection locked="0"/>
    </xf>
    <xf numFmtId="0" fontId="19" fillId="0" borderId="18" xfId="0" applyFont="1" applyFill="1" applyBorder="1" applyAlignment="1" applyProtection="1">
      <alignment horizontal="left" vertical="center"/>
      <protection locked="0"/>
    </xf>
    <xf numFmtId="0" fontId="19" fillId="0" borderId="0" xfId="0" applyFont="1" applyFill="1" applyBorder="1" applyAlignment="1" applyProtection="1">
      <alignment horizontal="left" vertical="center"/>
      <protection locked="0"/>
    </xf>
    <xf numFmtId="0" fontId="19" fillId="0" borderId="19" xfId="0" applyFont="1" applyFill="1" applyBorder="1" applyAlignment="1" applyProtection="1">
      <alignment horizontal="left" vertical="center"/>
      <protection locked="0"/>
    </xf>
    <xf numFmtId="0" fontId="19" fillId="0" borderId="0" xfId="0" applyFont="1" applyFill="1" applyAlignment="1" applyProtection="1">
      <alignment horizontal="left" vertical="center"/>
      <protection locked="0"/>
    </xf>
    <xf numFmtId="0" fontId="19" fillId="0" borderId="10"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Border="1" applyAlignment="1">
      <alignment horizontal="center" vertical="center"/>
    </xf>
    <xf numFmtId="0" fontId="19" fillId="0" borderId="35" xfId="0" applyFont="1" applyFill="1" applyBorder="1" applyAlignment="1" applyProtection="1">
      <alignment vertical="center"/>
      <protection locked="0"/>
    </xf>
    <xf numFmtId="0" fontId="19" fillId="0" borderId="18" xfId="0" applyFont="1" applyFill="1" applyBorder="1" applyAlignment="1" applyProtection="1">
      <alignment vertical="center"/>
      <protection locked="0"/>
    </xf>
    <xf numFmtId="0" fontId="19" fillId="0" borderId="0" xfId="0" applyFont="1" applyFill="1" applyBorder="1" applyAlignment="1" applyProtection="1">
      <alignment vertical="center"/>
      <protection locked="0"/>
    </xf>
    <xf numFmtId="0" fontId="19" fillId="0" borderId="0" xfId="0" applyFont="1" applyFill="1" applyAlignment="1" applyProtection="1">
      <alignment vertical="center"/>
      <protection locked="0"/>
    </xf>
    <xf numFmtId="0" fontId="19" fillId="0" borderId="19" xfId="0" applyFont="1" applyFill="1" applyBorder="1" applyAlignment="1" applyProtection="1">
      <alignment vertical="center"/>
      <protection locked="0"/>
    </xf>
    <xf numFmtId="0" fontId="19" fillId="0" borderId="32" xfId="0" applyFont="1" applyFill="1" applyBorder="1" applyAlignment="1">
      <alignment horizontal="center" vertical="center" wrapText="1"/>
    </xf>
    <xf numFmtId="0" fontId="19" fillId="0" borderId="33" xfId="0" applyFont="1" applyFill="1" applyBorder="1" applyAlignment="1">
      <alignment horizontal="center" vertical="center" wrapText="1"/>
    </xf>
    <xf numFmtId="0" fontId="19" fillId="0" borderId="28" xfId="0" applyFont="1" applyFill="1" applyBorder="1" applyAlignment="1" applyProtection="1">
      <alignment horizontal="right" vertical="center"/>
      <protection locked="0"/>
    </xf>
    <xf numFmtId="0" fontId="19" fillId="0" borderId="29" xfId="0" applyFont="1" applyFill="1" applyBorder="1" applyAlignment="1" applyProtection="1">
      <alignment horizontal="right" vertical="center"/>
      <protection locked="0"/>
    </xf>
    <xf numFmtId="0" fontId="19" fillId="0" borderId="30" xfId="0" applyFont="1" applyFill="1" applyBorder="1" applyAlignment="1" applyProtection="1">
      <alignment horizontal="right" vertical="center"/>
      <protection locked="0"/>
    </xf>
    <xf numFmtId="0" fontId="19" fillId="0" borderId="31" xfId="0" applyFont="1" applyFill="1" applyBorder="1" applyAlignment="1" applyProtection="1">
      <alignment horizontal="right" vertical="center"/>
      <protection locked="0"/>
    </xf>
    <xf numFmtId="0" fontId="19" fillId="0" borderId="36" xfId="0" applyFont="1" applyBorder="1" applyAlignment="1">
      <alignment horizontal="center" vertical="center" wrapText="1"/>
    </xf>
    <xf numFmtId="0" fontId="19" fillId="0" borderId="37" xfId="0" applyFont="1" applyBorder="1" applyAlignment="1">
      <alignment horizontal="center" vertical="center"/>
    </xf>
    <xf numFmtId="0" fontId="19" fillId="0" borderId="36" xfId="0" applyFont="1" applyBorder="1" applyAlignment="1">
      <alignment horizontal="center" vertical="center"/>
    </xf>
    <xf numFmtId="0" fontId="19" fillId="0" borderId="38" xfId="0" applyFont="1" applyBorder="1" applyAlignment="1">
      <alignment horizontal="center" vertical="center"/>
    </xf>
    <xf numFmtId="0" fontId="25" fillId="0" borderId="22" xfId="0" applyFont="1" applyBorder="1" applyAlignment="1">
      <alignment horizontal="center" vertical="center"/>
    </xf>
    <xf numFmtId="0" fontId="19" fillId="0" borderId="34" xfId="0" applyFont="1" applyBorder="1" applyAlignment="1">
      <alignment horizontal="center" vertical="center"/>
    </xf>
    <xf numFmtId="0" fontId="19" fillId="0" borderId="22" xfId="0" applyFont="1" applyBorder="1" applyAlignment="1">
      <alignment horizontal="center" vertical="center"/>
    </xf>
    <xf numFmtId="0" fontId="19" fillId="0" borderId="63"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26" xfId="0" applyFont="1" applyFill="1" applyBorder="1" applyAlignment="1" applyProtection="1">
      <alignment horizontal="right" vertical="center"/>
      <protection locked="0"/>
    </xf>
    <xf numFmtId="0" fontId="19" fillId="0" borderId="27" xfId="0" applyFont="1" applyFill="1" applyBorder="1" applyAlignment="1" applyProtection="1">
      <alignment horizontal="right" vertical="center"/>
      <protection locked="0"/>
    </xf>
    <xf numFmtId="0" fontId="19" fillId="0" borderId="39" xfId="0" applyFont="1" applyFill="1" applyBorder="1" applyAlignment="1">
      <alignment horizontal="center" vertical="center" wrapText="1"/>
    </xf>
    <xf numFmtId="0" fontId="19" fillId="0" borderId="39" xfId="0" applyFont="1" applyFill="1" applyBorder="1" applyAlignment="1">
      <alignment horizontal="center" vertical="center"/>
    </xf>
    <xf numFmtId="0" fontId="32" fillId="0" borderId="35" xfId="0" applyFont="1" applyBorder="1" applyAlignment="1">
      <alignment horizontal="left" vertical="top" wrapText="1"/>
    </xf>
    <xf numFmtId="0" fontId="32" fillId="0" borderId="0" xfId="0" applyFont="1" applyAlignment="1">
      <alignment horizontal="left" vertical="top" wrapText="1"/>
    </xf>
    <xf numFmtId="0" fontId="24" fillId="0" borderId="24"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9" fillId="0" borderId="24" xfId="0" applyFont="1" applyFill="1" applyBorder="1" applyAlignment="1" applyProtection="1">
      <alignment horizontal="right" vertical="center"/>
      <protection locked="0"/>
    </xf>
    <xf numFmtId="0" fontId="19" fillId="0" borderId="25" xfId="0" applyFont="1" applyFill="1" applyBorder="1" applyAlignment="1" applyProtection="1">
      <alignment horizontal="right" vertical="center"/>
      <protection locked="0"/>
    </xf>
    <xf numFmtId="0" fontId="19" fillId="0" borderId="12" xfId="0" applyFont="1" applyFill="1" applyBorder="1" applyAlignment="1" applyProtection="1">
      <alignment horizontal="center" vertical="center" wrapText="1"/>
      <protection locked="0"/>
    </xf>
    <xf numFmtId="0" fontId="19" fillId="0" borderId="20" xfId="0" applyFont="1" applyFill="1" applyBorder="1" applyAlignment="1" applyProtection="1">
      <alignment horizontal="center" vertical="center"/>
      <protection locked="0"/>
    </xf>
    <xf numFmtId="0" fontId="19" fillId="0" borderId="12" xfId="0" applyFont="1" applyFill="1" applyBorder="1" applyAlignment="1" applyProtection="1">
      <alignment horizontal="right" vertical="center"/>
      <protection locked="0"/>
    </xf>
    <xf numFmtId="0" fontId="19" fillId="0" borderId="16" xfId="0" applyFont="1" applyFill="1" applyBorder="1" applyAlignment="1" applyProtection="1">
      <alignment horizontal="right" vertical="center"/>
      <protection locked="0"/>
    </xf>
    <xf numFmtId="0" fontId="23" fillId="0" borderId="23" xfId="0" applyFont="1" applyFill="1" applyBorder="1" applyAlignment="1" applyProtection="1">
      <alignment horizontal="center" vertical="center"/>
      <protection locked="0"/>
    </xf>
    <xf numFmtId="0" fontId="19" fillId="0" borderId="24" xfId="0" applyFont="1" applyFill="1" applyBorder="1" applyAlignment="1" applyProtection="1">
      <alignment horizontal="center" vertical="center"/>
      <protection locked="0"/>
    </xf>
    <xf numFmtId="0" fontId="19" fillId="0" borderId="25" xfId="0" applyFont="1" applyFill="1" applyBorder="1" applyAlignment="1" applyProtection="1">
      <alignment horizontal="center" vertical="center"/>
      <protection locked="0"/>
    </xf>
    <xf numFmtId="0" fontId="19" fillId="0" borderId="17" xfId="0" applyFont="1" applyFill="1" applyBorder="1" applyAlignment="1" applyProtection="1">
      <alignment horizontal="center" vertical="center"/>
      <protection locked="0"/>
    </xf>
    <xf numFmtId="0" fontId="19" fillId="0" borderId="36" xfId="42" applyFont="1" applyFill="1" applyBorder="1" applyAlignment="1">
      <alignment horizontal="center" vertical="center"/>
    </xf>
    <xf numFmtId="0" fontId="25" fillId="0" borderId="37" xfId="42" applyFont="1" applyFill="1" applyBorder="1" applyAlignment="1">
      <alignment horizontal="center" vertical="center"/>
    </xf>
    <xf numFmtId="0" fontId="25" fillId="0" borderId="38" xfId="42" applyFont="1" applyFill="1" applyBorder="1" applyAlignment="1">
      <alignment horizontal="center" vertical="center"/>
    </xf>
    <xf numFmtId="0" fontId="25" fillId="0" borderId="12" xfId="42" applyNumberFormat="1" applyFont="1" applyFill="1" applyBorder="1" applyAlignment="1" applyProtection="1">
      <alignment horizontal="center" vertical="center"/>
      <protection locked="0"/>
    </xf>
    <xf numFmtId="0" fontId="25" fillId="0" borderId="16" xfId="42" applyNumberFormat="1" applyFont="1" applyFill="1" applyBorder="1" applyAlignment="1" applyProtection="1">
      <alignment horizontal="center" vertical="center"/>
      <protection locked="0"/>
    </xf>
    <xf numFmtId="0" fontId="25" fillId="0" borderId="20" xfId="42" applyNumberFormat="1" applyFont="1" applyFill="1" applyBorder="1" applyAlignment="1" applyProtection="1">
      <alignment horizontal="center" vertical="center"/>
      <protection locked="0"/>
    </xf>
    <xf numFmtId="0" fontId="19" fillId="0" borderId="36" xfId="42" applyFont="1" applyFill="1" applyBorder="1" applyAlignment="1">
      <alignment horizontal="center" vertical="center" wrapText="1"/>
    </xf>
    <xf numFmtId="0" fontId="25" fillId="0" borderId="36" xfId="42" applyNumberFormat="1" applyFont="1" applyFill="1" applyBorder="1" applyAlignment="1" applyProtection="1">
      <alignment horizontal="center" vertical="center"/>
      <protection locked="0"/>
    </xf>
    <xf numFmtId="0" fontId="25" fillId="0" borderId="37" xfId="42" applyNumberFormat="1" applyFont="1" applyFill="1" applyBorder="1" applyAlignment="1" applyProtection="1">
      <alignment horizontal="center" vertical="center"/>
      <protection locked="0"/>
    </xf>
    <xf numFmtId="0" fontId="25" fillId="0" borderId="38" xfId="42" applyNumberFormat="1" applyFont="1" applyFill="1" applyBorder="1" applyAlignment="1" applyProtection="1">
      <alignment horizontal="center" vertical="center"/>
      <protection locked="0"/>
    </xf>
    <xf numFmtId="0" fontId="25" fillId="0" borderId="0" xfId="42" applyFont="1" applyFill="1" applyAlignment="1">
      <alignment horizontal="center" vertical="center"/>
    </xf>
    <xf numFmtId="0" fontId="7" fillId="0" borderId="0" xfId="0" applyFont="1" applyFill="1" applyAlignment="1">
      <alignment horizontal="center" vertical="center"/>
    </xf>
    <xf numFmtId="0" fontId="23" fillId="0" borderId="10" xfId="42" applyFont="1" applyFill="1" applyBorder="1" applyAlignment="1">
      <alignment horizontal="center" vertical="center" wrapText="1"/>
    </xf>
    <xf numFmtId="0" fontId="23" fillId="0" borderId="35" xfId="42" applyFont="1" applyFill="1" applyBorder="1" applyAlignment="1">
      <alignment horizontal="center" vertical="center" wrapText="1"/>
    </xf>
    <xf numFmtId="0" fontId="23" fillId="0" borderId="18" xfId="42" applyFont="1" applyFill="1" applyBorder="1" applyAlignment="1">
      <alignment horizontal="center" vertical="center" wrapText="1"/>
    </xf>
    <xf numFmtId="0" fontId="25" fillId="0" borderId="26" xfId="42" applyNumberFormat="1" applyFont="1" applyFill="1" applyBorder="1" applyAlignment="1" applyProtection="1">
      <alignment horizontal="center" vertical="center"/>
      <protection locked="0"/>
    </xf>
    <xf numFmtId="0" fontId="25" fillId="0" borderId="27" xfId="42" applyNumberFormat="1" applyFont="1" applyFill="1" applyBorder="1" applyAlignment="1" applyProtection="1">
      <alignment horizontal="center" vertical="center"/>
      <protection locked="0"/>
    </xf>
    <xf numFmtId="0" fontId="25" fillId="0" borderId="13" xfId="42" applyNumberFormat="1" applyFont="1" applyFill="1" applyBorder="1" applyAlignment="1" applyProtection="1">
      <alignment horizontal="center" vertical="center"/>
      <protection locked="0"/>
    </xf>
    <xf numFmtId="0" fontId="25" fillId="0" borderId="12" xfId="42" applyFont="1" applyFill="1" applyBorder="1" applyAlignment="1">
      <alignment horizontal="center" vertical="center"/>
    </xf>
    <xf numFmtId="0" fontId="25" fillId="0" borderId="16" xfId="42" applyFont="1" applyFill="1" applyBorder="1" applyAlignment="1">
      <alignment horizontal="center" vertical="center"/>
    </xf>
    <xf numFmtId="0" fontId="25" fillId="0" borderId="20" xfId="42" applyFont="1" applyFill="1" applyBorder="1" applyAlignment="1">
      <alignment horizontal="center" vertical="center"/>
    </xf>
    <xf numFmtId="0" fontId="25" fillId="0" borderId="10" xfId="42" applyFont="1" applyFill="1" applyBorder="1" applyAlignment="1">
      <alignment horizontal="center" vertical="center" wrapText="1" shrinkToFit="1"/>
    </xf>
    <xf numFmtId="0" fontId="25" fillId="0" borderId="35" xfId="42" applyFont="1" applyFill="1" applyBorder="1" applyAlignment="1">
      <alignment horizontal="center" vertical="center" shrinkToFit="1"/>
    </xf>
    <xf numFmtId="0" fontId="25" fillId="0" borderId="18" xfId="42" applyFont="1" applyFill="1" applyBorder="1" applyAlignment="1">
      <alignment horizontal="center" vertical="center" shrinkToFit="1"/>
    </xf>
    <xf numFmtId="0" fontId="25" fillId="0" borderId="12" xfId="42" applyFont="1" applyFill="1" applyBorder="1" applyAlignment="1">
      <alignment horizontal="center" vertical="center" shrinkToFit="1"/>
    </xf>
    <xf numFmtId="0" fontId="25" fillId="0" borderId="16" xfId="42" applyFont="1" applyFill="1" applyBorder="1" applyAlignment="1">
      <alignment horizontal="center" vertical="center" shrinkToFit="1"/>
    </xf>
    <xf numFmtId="0" fontId="25" fillId="0" borderId="20" xfId="42" applyFont="1" applyFill="1" applyBorder="1" applyAlignment="1">
      <alignment horizontal="center" vertical="center" shrinkToFit="1"/>
    </xf>
    <xf numFmtId="0" fontId="25" fillId="0" borderId="10" xfId="42" applyNumberFormat="1" applyFont="1" applyFill="1" applyBorder="1" applyAlignment="1" applyProtection="1">
      <alignment horizontal="center" vertical="center" wrapText="1"/>
      <protection locked="0"/>
    </xf>
    <xf numFmtId="0" fontId="25" fillId="0" borderId="35" xfId="42" applyNumberFormat="1" applyFont="1" applyFill="1" applyBorder="1" applyAlignment="1" applyProtection="1">
      <alignment horizontal="center" vertical="center" wrapText="1"/>
      <protection locked="0"/>
    </xf>
    <xf numFmtId="0" fontId="25" fillId="0" borderId="18" xfId="42" applyNumberFormat="1" applyFont="1" applyFill="1" applyBorder="1" applyAlignment="1" applyProtection="1">
      <alignment horizontal="center" vertical="center" wrapText="1"/>
      <protection locked="0"/>
    </xf>
    <xf numFmtId="0" fontId="25" fillId="0" borderId="12" xfId="42" applyNumberFormat="1" applyFont="1" applyFill="1" applyBorder="1" applyAlignment="1" applyProtection="1">
      <alignment horizontal="center" vertical="center" wrapText="1"/>
      <protection locked="0"/>
    </xf>
    <xf numFmtId="0" fontId="25" fillId="0" borderId="16" xfId="42" applyNumberFormat="1" applyFont="1" applyFill="1" applyBorder="1" applyAlignment="1" applyProtection="1">
      <alignment horizontal="center" vertical="center" wrapText="1"/>
      <protection locked="0"/>
    </xf>
    <xf numFmtId="0" fontId="25" fillId="0" borderId="20" xfId="42" applyNumberFormat="1" applyFont="1" applyFill="1" applyBorder="1" applyAlignment="1" applyProtection="1">
      <alignment horizontal="center" vertical="center" wrapText="1"/>
      <protection locked="0"/>
    </xf>
    <xf numFmtId="0" fontId="25" fillId="0" borderId="10" xfId="42" applyFont="1" applyFill="1" applyBorder="1" applyAlignment="1">
      <alignment horizontal="center" vertical="center" shrinkToFit="1"/>
    </xf>
    <xf numFmtId="0" fontId="25" fillId="0" borderId="10" xfId="42" applyFont="1" applyFill="1" applyBorder="1" applyAlignment="1" applyProtection="1">
      <alignment horizontal="center" vertical="center"/>
      <protection locked="0"/>
    </xf>
    <xf numFmtId="0" fontId="25" fillId="0" borderId="35" xfId="42" applyFont="1" applyFill="1" applyBorder="1" applyAlignment="1" applyProtection="1">
      <alignment horizontal="center" vertical="center"/>
      <protection locked="0"/>
    </xf>
    <xf numFmtId="0" fontId="25" fillId="0" borderId="18" xfId="42" applyFont="1" applyFill="1" applyBorder="1" applyAlignment="1" applyProtection="1">
      <alignment horizontal="center" vertical="center"/>
      <protection locked="0"/>
    </xf>
    <xf numFmtId="0" fontId="25" fillId="0" borderId="12" xfId="42" applyFont="1" applyFill="1" applyBorder="1" applyAlignment="1" applyProtection="1">
      <alignment horizontal="center" vertical="center"/>
      <protection locked="0"/>
    </xf>
    <xf numFmtId="0" fontId="25" fillId="0" borderId="16" xfId="42" applyFont="1" applyFill="1" applyBorder="1" applyAlignment="1" applyProtection="1">
      <alignment horizontal="center" vertical="center"/>
      <protection locked="0"/>
    </xf>
    <xf numFmtId="0" fontId="25" fillId="0" borderId="20" xfId="42" applyFont="1" applyFill="1" applyBorder="1" applyAlignment="1" applyProtection="1">
      <alignment horizontal="center" vertical="center"/>
      <protection locked="0"/>
    </xf>
    <xf numFmtId="0" fontId="25" fillId="0" borderId="36" xfId="42" applyFont="1" applyFill="1" applyBorder="1" applyAlignment="1">
      <alignment horizontal="center" vertical="center" wrapText="1"/>
    </xf>
    <xf numFmtId="0" fontId="25" fillId="0" borderId="37" xfId="42" applyFont="1" applyFill="1" applyBorder="1" applyAlignment="1">
      <alignment horizontal="center" vertical="center" wrapText="1"/>
    </xf>
    <xf numFmtId="0" fontId="25" fillId="0" borderId="38" xfId="42" applyFont="1" applyFill="1" applyBorder="1" applyAlignment="1">
      <alignment horizontal="center" vertical="center" wrapText="1"/>
    </xf>
    <xf numFmtId="179" fontId="19" fillId="0" borderId="36" xfId="42" applyNumberFormat="1" applyFont="1" applyFill="1" applyBorder="1" applyAlignment="1" applyProtection="1">
      <alignment horizontal="center" vertical="center" wrapText="1"/>
      <protection locked="0"/>
    </xf>
    <xf numFmtId="179" fontId="19" fillId="0" borderId="37" xfId="42" applyNumberFormat="1" applyFont="1" applyFill="1" applyBorder="1" applyAlignment="1" applyProtection="1">
      <alignment horizontal="center" vertical="center" wrapText="1"/>
      <protection locked="0"/>
    </xf>
    <xf numFmtId="179" fontId="19" fillId="0" borderId="38" xfId="42" applyNumberFormat="1" applyFont="1" applyFill="1" applyBorder="1" applyAlignment="1" applyProtection="1">
      <alignment horizontal="center" vertical="center" wrapText="1"/>
      <protection locked="0"/>
    </xf>
    <xf numFmtId="0" fontId="25" fillId="0" borderId="35" xfId="42" applyFont="1" applyFill="1" applyBorder="1" applyAlignment="1">
      <alignment horizontal="center" vertical="center" wrapText="1" shrinkToFit="1"/>
    </xf>
    <xf numFmtId="0" fontId="25" fillId="0" borderId="18" xfId="42" applyFont="1" applyFill="1" applyBorder="1" applyAlignment="1">
      <alignment horizontal="center" vertical="center" wrapText="1" shrinkToFit="1"/>
    </xf>
    <xf numFmtId="0" fontId="25" fillId="0" borderId="12" xfId="42" applyFont="1" applyFill="1" applyBorder="1" applyAlignment="1">
      <alignment horizontal="center" vertical="center" wrapText="1" shrinkToFit="1"/>
    </xf>
    <xf numFmtId="0" fontId="25" fillId="0" borderId="16" xfId="42" applyFont="1" applyFill="1" applyBorder="1" applyAlignment="1">
      <alignment horizontal="center" vertical="center" wrapText="1" shrinkToFit="1"/>
    </xf>
    <xf numFmtId="0" fontId="25" fillId="0" borderId="20" xfId="42" applyFont="1" applyFill="1" applyBorder="1" applyAlignment="1">
      <alignment horizontal="center" vertical="center" wrapText="1" shrinkToFit="1"/>
    </xf>
    <xf numFmtId="0" fontId="25" fillId="0" borderId="10" xfId="42" applyFont="1" applyFill="1" applyBorder="1" applyAlignment="1">
      <alignment horizontal="right" vertical="center"/>
    </xf>
    <xf numFmtId="0" fontId="25" fillId="0" borderId="35" xfId="42" applyFont="1" applyFill="1" applyBorder="1" applyAlignment="1">
      <alignment horizontal="right" vertical="center"/>
    </xf>
    <xf numFmtId="0" fontId="25" fillId="0" borderId="35" xfId="42" applyFont="1" applyFill="1" applyBorder="1" applyAlignment="1">
      <alignment horizontal="center" vertical="center"/>
    </xf>
    <xf numFmtId="0" fontId="25" fillId="0" borderId="18" xfId="42" applyFont="1" applyFill="1" applyBorder="1" applyAlignment="1">
      <alignment horizontal="center" vertical="center"/>
    </xf>
    <xf numFmtId="0" fontId="25" fillId="0" borderId="35" xfId="42" applyNumberFormat="1" applyFont="1" applyFill="1" applyBorder="1" applyAlignment="1" applyProtection="1">
      <alignment horizontal="center" vertical="center"/>
      <protection locked="0"/>
    </xf>
    <xf numFmtId="0" fontId="23" fillId="0" borderId="12" xfId="42" applyFont="1" applyFill="1" applyBorder="1" applyAlignment="1">
      <alignment horizontal="center" vertical="center" wrapText="1"/>
    </xf>
    <xf numFmtId="0" fontId="23" fillId="0" borderId="16" xfId="42" applyFont="1" applyFill="1" applyBorder="1" applyAlignment="1">
      <alignment horizontal="center" vertical="center" wrapText="1"/>
    </xf>
    <xf numFmtId="0" fontId="23" fillId="0" borderId="20" xfId="42" applyFont="1" applyFill="1" applyBorder="1" applyAlignment="1">
      <alignment horizontal="center" vertical="center" wrapText="1"/>
    </xf>
    <xf numFmtId="179" fontId="19" fillId="0" borderId="12" xfId="42" applyNumberFormat="1" applyFont="1" applyFill="1" applyBorder="1" applyAlignment="1" applyProtection="1">
      <alignment horizontal="center" vertical="center"/>
      <protection locked="0"/>
    </xf>
    <xf numFmtId="179" fontId="19" fillId="0" borderId="16" xfId="42" applyNumberFormat="1" applyFont="1" applyFill="1" applyBorder="1" applyAlignment="1" applyProtection="1">
      <alignment horizontal="center" vertical="center"/>
      <protection locked="0"/>
    </xf>
    <xf numFmtId="179" fontId="19" fillId="0" borderId="20" xfId="42" applyNumberFormat="1" applyFont="1" applyFill="1" applyBorder="1" applyAlignment="1" applyProtection="1">
      <alignment horizontal="center" vertical="center"/>
      <protection locked="0"/>
    </xf>
    <xf numFmtId="177" fontId="25" fillId="0" borderId="10" xfId="42" applyNumberFormat="1" applyFont="1" applyFill="1" applyBorder="1" applyAlignment="1" applyProtection="1">
      <alignment horizontal="center" vertical="center"/>
      <protection locked="0"/>
    </xf>
    <xf numFmtId="177" fontId="25" fillId="0" borderId="35" xfId="42" applyNumberFormat="1" applyFont="1" applyFill="1" applyBorder="1" applyAlignment="1" applyProtection="1">
      <alignment horizontal="center" vertical="center"/>
      <protection locked="0"/>
    </xf>
    <xf numFmtId="177" fontId="25" fillId="0" borderId="18" xfId="42" applyNumberFormat="1" applyFont="1" applyFill="1" applyBorder="1" applyAlignment="1" applyProtection="1">
      <alignment horizontal="center" vertical="center"/>
      <protection locked="0"/>
    </xf>
    <xf numFmtId="177" fontId="25" fillId="0" borderId="12" xfId="42" applyNumberFormat="1" applyFont="1" applyFill="1" applyBorder="1" applyAlignment="1" applyProtection="1">
      <alignment horizontal="center" vertical="center"/>
      <protection locked="0"/>
    </xf>
    <xf numFmtId="177" fontId="25" fillId="0" borderId="16" xfId="42" applyNumberFormat="1" applyFont="1" applyFill="1" applyBorder="1" applyAlignment="1" applyProtection="1">
      <alignment horizontal="center" vertical="center"/>
      <protection locked="0"/>
    </xf>
    <xf numFmtId="177" fontId="25" fillId="0" borderId="20" xfId="42" applyNumberFormat="1" applyFont="1" applyFill="1" applyBorder="1" applyAlignment="1" applyProtection="1">
      <alignment horizontal="center" vertical="center"/>
      <protection locked="0"/>
    </xf>
    <xf numFmtId="0" fontId="25" fillId="0" borderId="11" xfId="42" applyFont="1" applyFill="1" applyBorder="1" applyAlignment="1">
      <alignment horizontal="center" vertical="center" shrinkToFit="1"/>
    </xf>
    <xf numFmtId="0" fontId="25" fillId="0" borderId="0" xfId="42" applyFont="1" applyFill="1" applyBorder="1" applyAlignment="1">
      <alignment horizontal="center" vertical="center" shrinkToFit="1"/>
    </xf>
    <xf numFmtId="0" fontId="25" fillId="0" borderId="52" xfId="42" applyFont="1" applyFill="1" applyBorder="1" applyAlignment="1">
      <alignment horizontal="center" vertical="center" shrinkToFit="1"/>
    </xf>
    <xf numFmtId="0" fontId="25" fillId="0" borderId="53" xfId="42" applyFont="1" applyFill="1" applyBorder="1" applyAlignment="1">
      <alignment horizontal="center" vertical="center" shrinkToFit="1"/>
    </xf>
    <xf numFmtId="0" fontId="25" fillId="0" borderId="43" xfId="42" applyFont="1" applyFill="1" applyBorder="1" applyAlignment="1">
      <alignment vertical="center" shrinkToFit="1"/>
    </xf>
    <xf numFmtId="0" fontId="25" fillId="0" borderId="27" xfId="42" applyFont="1" applyFill="1" applyBorder="1" applyAlignment="1">
      <alignment vertical="center" shrinkToFit="1"/>
    </xf>
    <xf numFmtId="0" fontId="25" fillId="0" borderId="13" xfId="42" applyFont="1" applyFill="1" applyBorder="1" applyAlignment="1">
      <alignment vertical="center" shrinkToFit="1"/>
    </xf>
    <xf numFmtId="0" fontId="25" fillId="0" borderId="26" xfId="42" applyFont="1" applyFill="1" applyBorder="1" applyAlignment="1">
      <alignment horizontal="right" vertical="center"/>
    </xf>
    <xf numFmtId="0" fontId="25" fillId="0" borderId="27" xfId="42" applyFont="1" applyFill="1" applyBorder="1" applyAlignment="1">
      <alignment horizontal="right" vertical="center"/>
    </xf>
    <xf numFmtId="176" fontId="25" fillId="0" borderId="27" xfId="42" applyNumberFormat="1" applyFont="1" applyFill="1" applyBorder="1" applyAlignment="1" applyProtection="1">
      <alignment horizontal="center" vertical="center"/>
      <protection locked="0"/>
    </xf>
    <xf numFmtId="0" fontId="25" fillId="0" borderId="27" xfId="42" applyFont="1" applyFill="1" applyBorder="1" applyAlignment="1">
      <alignment horizontal="left" vertical="center"/>
    </xf>
    <xf numFmtId="0" fontId="25" fillId="0" borderId="13" xfId="42" applyFont="1" applyFill="1" applyBorder="1" applyAlignment="1">
      <alignment horizontal="left" vertical="center"/>
    </xf>
    <xf numFmtId="176" fontId="25" fillId="0" borderId="35" xfId="42" applyNumberFormat="1" applyFont="1" applyFill="1" applyBorder="1" applyAlignment="1" applyProtection="1">
      <alignment horizontal="center" vertical="center"/>
      <protection locked="0"/>
    </xf>
    <xf numFmtId="0" fontId="25" fillId="0" borderId="49" xfId="42" applyFont="1" applyFill="1" applyBorder="1" applyAlignment="1">
      <alignment vertical="center" shrinkToFit="1"/>
    </xf>
    <xf numFmtId="0" fontId="25" fillId="0" borderId="31" xfId="42" applyFont="1" applyFill="1" applyBorder="1" applyAlignment="1">
      <alignment vertical="center" shrinkToFit="1"/>
    </xf>
    <xf numFmtId="0" fontId="25" fillId="0" borderId="14" xfId="42" applyFont="1" applyFill="1" applyBorder="1" applyAlignment="1">
      <alignment vertical="center" shrinkToFit="1"/>
    </xf>
    <xf numFmtId="0" fontId="25" fillId="0" borderId="30" xfId="42" applyFont="1" applyFill="1" applyBorder="1" applyAlignment="1">
      <alignment horizontal="right" vertical="center"/>
    </xf>
    <xf numFmtId="0" fontId="25" fillId="0" borderId="31" xfId="42" applyFont="1" applyFill="1" applyBorder="1" applyAlignment="1">
      <alignment horizontal="right" vertical="center"/>
    </xf>
    <xf numFmtId="176" fontId="25" fillId="0" borderId="31" xfId="42" applyNumberFormat="1" applyFont="1" applyFill="1" applyBorder="1" applyAlignment="1" applyProtection="1">
      <alignment horizontal="center" vertical="center"/>
      <protection locked="0"/>
    </xf>
    <xf numFmtId="0" fontId="25" fillId="0" borderId="31" xfId="42" applyFont="1" applyFill="1" applyBorder="1" applyAlignment="1">
      <alignment horizontal="center" vertical="center"/>
    </xf>
    <xf numFmtId="0" fontId="25" fillId="0" borderId="14" xfId="42" applyFont="1" applyFill="1" applyBorder="1" applyAlignment="1">
      <alignment horizontal="center" vertical="center"/>
    </xf>
    <xf numFmtId="0" fontId="25" fillId="0" borderId="31" xfId="42" applyFont="1" applyFill="1" applyBorder="1" applyAlignment="1">
      <alignment horizontal="left" vertical="center"/>
    </xf>
    <xf numFmtId="0" fontId="25" fillId="0" borderId="14" xfId="42" applyFont="1" applyFill="1" applyBorder="1" applyAlignment="1">
      <alignment horizontal="left" vertical="center"/>
    </xf>
    <xf numFmtId="0" fontId="25" fillId="0" borderId="51" xfId="42" applyFont="1" applyFill="1" applyBorder="1" applyAlignment="1">
      <alignment vertical="center" shrinkToFit="1"/>
    </xf>
    <xf numFmtId="0" fontId="25" fillId="0" borderId="25" xfId="42" applyFont="1" applyFill="1" applyBorder="1" applyAlignment="1">
      <alignment vertical="center" shrinkToFit="1"/>
    </xf>
    <xf numFmtId="0" fontId="25" fillId="0" borderId="17" xfId="42" applyFont="1" applyFill="1" applyBorder="1" applyAlignment="1">
      <alignment vertical="center" shrinkToFit="1"/>
    </xf>
    <xf numFmtId="0" fontId="25" fillId="0" borderId="24" xfId="42" applyFont="1" applyFill="1" applyBorder="1" applyAlignment="1">
      <alignment horizontal="right" vertical="center"/>
    </xf>
    <xf numFmtId="0" fontId="25" fillId="0" borderId="25" xfId="42" applyFont="1" applyFill="1" applyBorder="1" applyAlignment="1">
      <alignment horizontal="right" vertical="center"/>
    </xf>
    <xf numFmtId="0" fontId="25" fillId="0" borderId="25" xfId="42" applyFont="1" applyFill="1" applyBorder="1" applyAlignment="1">
      <alignment horizontal="left" vertical="center"/>
    </xf>
    <xf numFmtId="0" fontId="25" fillId="0" borderId="17" xfId="42" applyFont="1" applyFill="1" applyBorder="1" applyAlignment="1">
      <alignment horizontal="left" vertical="center"/>
    </xf>
    <xf numFmtId="176" fontId="25" fillId="0" borderId="25" xfId="42" applyNumberFormat="1" applyFont="1" applyFill="1" applyBorder="1" applyAlignment="1" applyProtection="1">
      <alignment horizontal="center" vertical="center"/>
      <protection locked="0"/>
    </xf>
    <xf numFmtId="176" fontId="25" fillId="0" borderId="0" xfId="42" applyNumberFormat="1" applyFont="1" applyFill="1" applyBorder="1" applyAlignment="1" applyProtection="1">
      <alignment horizontal="center" vertical="center"/>
      <protection locked="0"/>
    </xf>
    <xf numFmtId="0" fontId="25" fillId="0" borderId="28" xfId="42" applyFont="1" applyFill="1" applyBorder="1" applyAlignment="1">
      <alignment horizontal="right" vertical="center"/>
    </xf>
    <xf numFmtId="0" fontId="25" fillId="0" borderId="29" xfId="42" applyFont="1" applyFill="1" applyBorder="1" applyAlignment="1">
      <alignment horizontal="right" vertical="center"/>
    </xf>
    <xf numFmtId="0" fontId="25" fillId="0" borderId="29" xfId="42" applyFont="1" applyFill="1" applyBorder="1" applyAlignment="1">
      <alignment horizontal="left" vertical="center"/>
    </xf>
    <xf numFmtId="0" fontId="25" fillId="0" borderId="15" xfId="42" applyFont="1" applyFill="1" applyBorder="1" applyAlignment="1">
      <alignment horizontal="left" vertical="center"/>
    </xf>
    <xf numFmtId="0" fontId="25" fillId="0" borderId="54" xfId="42" applyFont="1" applyFill="1" applyBorder="1" applyAlignment="1">
      <alignment horizontal="center" vertical="center" wrapText="1" shrinkToFit="1"/>
    </xf>
    <xf numFmtId="0" fontId="25" fillId="0" borderId="11" xfId="42" applyFont="1" applyFill="1" applyBorder="1" applyAlignment="1">
      <alignment horizontal="center" vertical="center" wrapText="1" shrinkToFit="1"/>
    </xf>
    <xf numFmtId="0" fontId="25" fillId="0" borderId="0" xfId="42" applyFont="1" applyFill="1" applyBorder="1" applyAlignment="1">
      <alignment horizontal="center" vertical="center" wrapText="1" shrinkToFit="1"/>
    </xf>
    <xf numFmtId="0" fontId="25" fillId="0" borderId="52" xfId="42" applyFont="1" applyFill="1" applyBorder="1" applyAlignment="1">
      <alignment horizontal="center" vertical="center" wrapText="1" shrinkToFit="1"/>
    </xf>
    <xf numFmtId="0" fontId="25" fillId="0" borderId="55" xfId="42" applyFont="1" applyFill="1" applyBorder="1" applyAlignment="1">
      <alignment vertical="center" shrinkToFit="1"/>
    </xf>
    <xf numFmtId="0" fontId="25" fillId="0" borderId="35" xfId="42" applyFont="1" applyFill="1" applyBorder="1" applyAlignment="1">
      <alignment vertical="center" shrinkToFit="1"/>
    </xf>
    <xf numFmtId="0" fontId="25" fillId="0" borderId="18" xfId="42" applyFont="1" applyFill="1" applyBorder="1" applyAlignment="1">
      <alignment vertical="center" shrinkToFit="1"/>
    </xf>
    <xf numFmtId="0" fontId="25" fillId="0" borderId="35" xfId="42" applyFont="1" applyFill="1" applyBorder="1" applyAlignment="1">
      <alignment horizontal="left" vertical="center"/>
    </xf>
    <xf numFmtId="0" fontId="25" fillId="0" borderId="18" xfId="42" applyFont="1" applyFill="1" applyBorder="1" applyAlignment="1">
      <alignment horizontal="left" vertical="center"/>
    </xf>
    <xf numFmtId="0" fontId="25" fillId="0" borderId="50" xfId="42" applyFont="1" applyFill="1" applyBorder="1" applyAlignment="1">
      <alignment vertical="center" shrinkToFit="1"/>
    </xf>
    <xf numFmtId="0" fontId="25" fillId="0" borderId="29" xfId="42" applyFont="1" applyFill="1" applyBorder="1" applyAlignment="1">
      <alignment vertical="center" shrinkToFit="1"/>
    </xf>
    <xf numFmtId="0" fontId="25" fillId="0" borderId="15" xfId="42" applyFont="1" applyFill="1" applyBorder="1" applyAlignment="1">
      <alignment vertical="center" shrinkToFit="1"/>
    </xf>
    <xf numFmtId="0" fontId="25" fillId="0" borderId="36" xfId="42" applyFont="1" applyFill="1" applyBorder="1" applyAlignment="1">
      <alignment horizontal="center" vertical="center" wrapText="1" shrinkToFit="1"/>
    </xf>
    <xf numFmtId="0" fontId="25" fillId="0" borderId="37" xfId="42" applyFont="1" applyFill="1" applyBorder="1" applyAlignment="1">
      <alignment horizontal="center" vertical="center" wrapText="1" shrinkToFit="1"/>
    </xf>
    <xf numFmtId="0" fontId="25" fillId="0" borderId="38" xfId="42" applyFont="1" applyFill="1" applyBorder="1" applyAlignment="1">
      <alignment horizontal="center" vertical="center" wrapText="1" shrinkToFit="1"/>
    </xf>
    <xf numFmtId="0" fontId="25" fillId="0" borderId="29" xfId="42" applyNumberFormat="1" applyFont="1" applyFill="1" applyBorder="1" applyAlignment="1">
      <alignment horizontal="center" vertical="center"/>
    </xf>
    <xf numFmtId="0" fontId="25" fillId="0" borderId="36" xfId="42" applyFont="1" applyFill="1" applyBorder="1" applyAlignment="1">
      <alignment horizontal="right" vertical="center"/>
    </xf>
    <xf numFmtId="0" fontId="25" fillId="0" borderId="37" xfId="42" applyFont="1" applyFill="1" applyBorder="1" applyAlignment="1">
      <alignment horizontal="right" vertical="center"/>
    </xf>
    <xf numFmtId="176" fontId="25" fillId="0" borderId="37" xfId="42" applyNumberFormat="1" applyFont="1" applyFill="1" applyBorder="1" applyAlignment="1" applyProtection="1">
      <alignment horizontal="center" vertical="center"/>
      <protection locked="0"/>
    </xf>
    <xf numFmtId="0" fontId="25" fillId="0" borderId="37" xfId="42" applyFont="1" applyFill="1" applyBorder="1" applyAlignment="1">
      <alignment horizontal="left" vertical="center"/>
    </xf>
    <xf numFmtId="0" fontId="25" fillId="0" borderId="38" xfId="42" applyFont="1" applyFill="1" applyBorder="1" applyAlignment="1">
      <alignment horizontal="left" vertical="center"/>
    </xf>
    <xf numFmtId="0" fontId="19" fillId="0" borderId="41" xfId="42" applyFont="1" applyFill="1" applyBorder="1" applyAlignment="1" applyProtection="1">
      <alignment horizontal="center" vertical="center" wrapText="1"/>
      <protection locked="0"/>
    </xf>
    <xf numFmtId="0" fontId="19" fillId="0" borderId="41" xfId="42" applyFont="1" applyFill="1" applyBorder="1" applyAlignment="1">
      <alignment horizontal="center" vertical="center"/>
    </xf>
    <xf numFmtId="0" fontId="25" fillId="0" borderId="41" xfId="42" applyFont="1" applyFill="1" applyBorder="1" applyAlignment="1" applyProtection="1">
      <alignment horizontal="center" vertical="center"/>
      <protection locked="0"/>
    </xf>
    <xf numFmtId="0" fontId="25" fillId="0" borderId="46" xfId="42" applyFont="1" applyFill="1" applyBorder="1" applyAlignment="1" applyProtection="1">
      <alignment horizontal="center" vertical="center"/>
      <protection locked="0"/>
    </xf>
    <xf numFmtId="0" fontId="19" fillId="0" borderId="59" xfId="42" applyFont="1" applyFill="1" applyBorder="1" applyAlignment="1">
      <alignment horizontal="center" vertical="center" wrapText="1"/>
    </xf>
    <xf numFmtId="0" fontId="19" fillId="0" borderId="60" xfId="42" applyFont="1" applyFill="1" applyBorder="1" applyAlignment="1">
      <alignment horizontal="center" vertical="center" wrapText="1"/>
    </xf>
    <xf numFmtId="0" fontId="19" fillId="0" borderId="51" xfId="42" applyFont="1" applyFill="1" applyBorder="1" applyAlignment="1" applyProtection="1">
      <alignment horizontal="left" vertical="center" wrapText="1"/>
      <protection locked="0"/>
    </xf>
    <xf numFmtId="0" fontId="19" fillId="0" borderId="25" xfId="42" applyFont="1" applyFill="1" applyBorder="1" applyAlignment="1" applyProtection="1">
      <alignment horizontal="left" vertical="center" wrapText="1"/>
      <protection locked="0"/>
    </xf>
    <xf numFmtId="0" fontId="19" fillId="0" borderId="17" xfId="42" applyFont="1" applyFill="1" applyBorder="1" applyAlignment="1" applyProtection="1">
      <alignment horizontal="left" vertical="center" wrapText="1"/>
      <protection locked="0"/>
    </xf>
    <xf numFmtId="0" fontId="19" fillId="0" borderId="22" xfId="42" applyFont="1" applyFill="1" applyBorder="1" applyAlignment="1">
      <alignment horizontal="center" vertical="center" wrapText="1" shrinkToFit="1"/>
    </xf>
    <xf numFmtId="0" fontId="19" fillId="29" borderId="10" xfId="42" applyFont="1" applyFill="1" applyBorder="1" applyAlignment="1" applyProtection="1">
      <alignment horizontal="center" vertical="center" wrapText="1"/>
      <protection locked="0"/>
    </xf>
    <xf numFmtId="0" fontId="19" fillId="29" borderId="35" xfId="42" applyFont="1" applyFill="1" applyBorder="1" applyAlignment="1" applyProtection="1">
      <alignment horizontal="center" vertical="center" wrapText="1"/>
      <protection locked="0"/>
    </xf>
    <xf numFmtId="0" fontId="19" fillId="29" borderId="18" xfId="42" applyFont="1" applyFill="1" applyBorder="1" applyAlignment="1" applyProtection="1">
      <alignment horizontal="center" vertical="center" wrapText="1"/>
      <protection locked="0"/>
    </xf>
    <xf numFmtId="0" fontId="19" fillId="29" borderId="12" xfId="42" applyFont="1" applyFill="1" applyBorder="1" applyAlignment="1" applyProtection="1">
      <alignment horizontal="center" vertical="center" wrapText="1"/>
      <protection locked="0"/>
    </xf>
    <xf numFmtId="0" fontId="19" fillId="29" borderId="16" xfId="42" applyFont="1" applyFill="1" applyBorder="1" applyAlignment="1" applyProtection="1">
      <alignment horizontal="center" vertical="center" wrapText="1"/>
      <protection locked="0"/>
    </xf>
    <xf numFmtId="0" fontId="19" fillId="29" borderId="20" xfId="42" applyFont="1" applyFill="1" applyBorder="1" applyAlignment="1" applyProtection="1">
      <alignment horizontal="center" vertical="center" wrapText="1"/>
      <protection locked="0"/>
    </xf>
    <xf numFmtId="0" fontId="25" fillId="0" borderId="35" xfId="42" applyFont="1" applyFill="1" applyBorder="1" applyAlignment="1">
      <alignment wrapText="1" shrinkToFit="1"/>
    </xf>
    <xf numFmtId="0" fontId="25" fillId="0" borderId="18" xfId="42" applyFont="1" applyFill="1" applyBorder="1" applyAlignment="1">
      <alignment wrapText="1" shrinkToFit="1"/>
    </xf>
    <xf numFmtId="0" fontId="25" fillId="0" borderId="0" xfId="42" applyFont="1" applyFill="1" applyBorder="1" applyAlignment="1">
      <alignment wrapText="1" shrinkToFit="1"/>
    </xf>
    <xf numFmtId="0" fontId="25" fillId="0" borderId="19" xfId="42" applyFont="1" applyFill="1" applyBorder="1" applyAlignment="1">
      <alignment wrapText="1" shrinkToFit="1"/>
    </xf>
    <xf numFmtId="0" fontId="25" fillId="0" borderId="12" xfId="42" applyFont="1" applyFill="1" applyBorder="1" applyAlignment="1">
      <alignment wrapText="1" shrinkToFit="1"/>
    </xf>
    <xf numFmtId="0" fontId="25" fillId="0" borderId="16" xfId="42" applyFont="1" applyFill="1" applyBorder="1" applyAlignment="1">
      <alignment wrapText="1" shrinkToFit="1"/>
    </xf>
    <xf numFmtId="0" fontId="25" fillId="0" borderId="20" xfId="42" applyFont="1" applyFill="1" applyBorder="1" applyAlignment="1">
      <alignment wrapText="1" shrinkToFit="1"/>
    </xf>
    <xf numFmtId="0" fontId="19" fillId="0" borderId="26" xfId="42" applyFont="1" applyFill="1" applyBorder="1" applyAlignment="1">
      <alignment horizontal="center" vertical="center" wrapText="1"/>
    </xf>
    <xf numFmtId="0" fontId="19" fillId="0" borderId="27" xfId="42" applyFont="1" applyFill="1" applyBorder="1" applyAlignment="1">
      <alignment horizontal="center" vertical="center" wrapText="1"/>
    </xf>
    <xf numFmtId="0" fontId="19" fillId="0" borderId="48" xfId="42" applyFont="1" applyFill="1" applyBorder="1" applyAlignment="1">
      <alignment horizontal="center" vertical="center" wrapText="1"/>
    </xf>
    <xf numFmtId="0" fontId="19" fillId="0" borderId="27" xfId="42" applyFont="1" applyFill="1" applyBorder="1" applyAlignment="1" applyProtection="1">
      <alignment horizontal="left" vertical="center" wrapText="1"/>
      <protection locked="0"/>
    </xf>
    <xf numFmtId="0" fontId="19" fillId="0" borderId="13" xfId="42" applyFont="1" applyFill="1" applyBorder="1" applyAlignment="1" applyProtection="1">
      <alignment horizontal="left" vertical="center" wrapText="1"/>
      <protection locked="0"/>
    </xf>
    <xf numFmtId="0" fontId="19" fillId="0" borderId="28" xfId="42" applyFont="1" applyFill="1" applyBorder="1" applyAlignment="1">
      <alignment horizontal="center" vertical="center" wrapText="1"/>
    </xf>
    <xf numFmtId="0" fontId="19" fillId="0" borderId="29" xfId="42" applyFont="1" applyFill="1" applyBorder="1" applyAlignment="1">
      <alignment horizontal="center" vertical="center" wrapText="1"/>
    </xf>
    <xf numFmtId="0" fontId="19" fillId="0" borderId="62" xfId="42" applyFont="1" applyFill="1" applyBorder="1" applyAlignment="1">
      <alignment horizontal="center" vertical="center" wrapText="1"/>
    </xf>
    <xf numFmtId="0" fontId="19" fillId="0" borderId="56" xfId="42" applyFont="1" applyFill="1" applyBorder="1" applyAlignment="1">
      <alignment horizontal="center" vertical="center" wrapText="1"/>
    </xf>
    <xf numFmtId="0" fontId="19" fillId="0" borderId="57" xfId="42" applyFont="1" applyFill="1" applyBorder="1" applyAlignment="1">
      <alignment horizontal="center" vertical="center" wrapText="1"/>
    </xf>
    <xf numFmtId="0" fontId="19" fillId="0" borderId="61" xfId="42" applyFont="1" applyFill="1" applyBorder="1" applyAlignment="1">
      <alignment horizontal="center" vertical="center" wrapText="1"/>
    </xf>
    <xf numFmtId="0" fontId="19" fillId="0" borderId="15" xfId="42" applyFont="1" applyFill="1" applyBorder="1" applyAlignment="1">
      <alignment horizontal="center" vertical="center" wrapText="1"/>
    </xf>
    <xf numFmtId="0" fontId="19" fillId="0" borderId="57" xfId="42" applyFont="1" applyFill="1" applyBorder="1" applyAlignment="1" applyProtection="1">
      <alignment horizontal="left" vertical="center" wrapText="1"/>
      <protection locked="0"/>
    </xf>
    <xf numFmtId="0" fontId="19" fillId="0" borderId="58" xfId="42" applyFont="1" applyFill="1" applyBorder="1" applyAlignment="1" applyProtection="1">
      <alignment horizontal="left" vertical="center" wrapText="1"/>
      <protection locked="0"/>
    </xf>
    <xf numFmtId="0" fontId="19" fillId="0" borderId="40" xfId="42" applyFont="1" applyFill="1" applyBorder="1" applyAlignment="1">
      <alignment horizontal="center" vertical="center" wrapText="1"/>
    </xf>
    <xf numFmtId="0" fontId="19" fillId="0" borderId="41" xfId="42" applyFont="1" applyFill="1" applyBorder="1" applyAlignment="1">
      <alignment horizontal="center" vertical="center" wrapText="1"/>
    </xf>
    <xf numFmtId="0" fontId="19" fillId="0" borderId="42" xfId="42" applyFont="1" applyFill="1" applyBorder="1" applyAlignment="1">
      <alignment horizontal="center" vertical="center"/>
    </xf>
    <xf numFmtId="0" fontId="19" fillId="0" borderId="36" xfId="42" applyFont="1" applyFill="1" applyBorder="1" applyAlignment="1">
      <alignment horizontal="center" vertical="center" shrinkToFit="1"/>
    </xf>
    <xf numFmtId="0" fontId="19" fillId="0" borderId="37" xfId="42" applyFont="1" applyFill="1" applyBorder="1" applyAlignment="1">
      <alignment horizontal="center" vertical="center" shrinkToFit="1"/>
    </xf>
    <xf numFmtId="0" fontId="19" fillId="0" borderId="38" xfId="42" applyFont="1" applyFill="1" applyBorder="1" applyAlignment="1">
      <alignment horizontal="center" vertical="center" shrinkToFit="1"/>
    </xf>
    <xf numFmtId="0" fontId="19" fillId="0" borderId="36" xfId="42" applyFont="1" applyFill="1" applyBorder="1" applyAlignment="1" applyProtection="1">
      <alignment horizontal="center" vertical="center"/>
      <protection locked="0"/>
    </xf>
    <xf numFmtId="0" fontId="19" fillId="0" borderId="37" xfId="42" applyFont="1" applyFill="1" applyBorder="1" applyAlignment="1" applyProtection="1">
      <alignment horizontal="center" vertical="center"/>
      <protection locked="0"/>
    </xf>
    <xf numFmtId="0" fontId="19" fillId="0" borderId="38" xfId="42" applyFont="1" applyFill="1" applyBorder="1" applyAlignment="1" applyProtection="1">
      <alignment horizontal="center" vertical="center"/>
      <protection locked="0"/>
    </xf>
    <xf numFmtId="0" fontId="25" fillId="0" borderId="19" xfId="42" applyFont="1" applyFill="1" applyBorder="1" applyAlignment="1">
      <alignment horizontal="center" vertical="center" wrapText="1" shrinkToFit="1"/>
    </xf>
    <xf numFmtId="0" fontId="19" fillId="0" borderId="44" xfId="42" applyFont="1" applyFill="1" applyBorder="1" applyAlignment="1">
      <alignment horizontal="left" vertical="center" wrapText="1"/>
    </xf>
    <xf numFmtId="0" fontId="19" fillId="0" borderId="45" xfId="42" applyFont="1" applyFill="1" applyBorder="1" applyAlignment="1">
      <alignment horizontal="left" vertical="center" wrapText="1"/>
    </xf>
    <xf numFmtId="0" fontId="19" fillId="0" borderId="47" xfId="42" applyFont="1" applyFill="1" applyBorder="1" applyAlignment="1">
      <alignment horizontal="center" vertical="center" wrapText="1"/>
    </xf>
    <xf numFmtId="0" fontId="19" fillId="0" borderId="42" xfId="42" applyFont="1" applyFill="1" applyBorder="1" applyAlignment="1">
      <alignment horizontal="center" vertical="center" wrapText="1"/>
    </xf>
    <xf numFmtId="0" fontId="19" fillId="0" borderId="36" xfId="42" applyFont="1" applyFill="1" applyBorder="1" applyAlignment="1">
      <alignment horizontal="center" vertical="center" wrapText="1" shrinkToFit="1"/>
    </xf>
    <xf numFmtId="31" fontId="19" fillId="0" borderId="36" xfId="42" applyNumberFormat="1" applyFont="1" applyFill="1" applyBorder="1" applyAlignment="1" applyProtection="1">
      <alignment horizontal="center" vertical="center"/>
      <protection locked="0"/>
    </xf>
    <xf numFmtId="31" fontId="19" fillId="0" borderId="37" xfId="42" applyNumberFormat="1" applyFont="1" applyFill="1" applyBorder="1" applyAlignment="1" applyProtection="1">
      <alignment horizontal="center" vertical="center"/>
      <protection locked="0"/>
    </xf>
    <xf numFmtId="31" fontId="19" fillId="0" borderId="38" xfId="42" applyNumberFormat="1" applyFont="1" applyFill="1" applyBorder="1" applyAlignment="1" applyProtection="1">
      <alignment horizontal="center" vertical="center"/>
      <protection locked="0"/>
    </xf>
    <xf numFmtId="0" fontId="19" fillId="0" borderId="22" xfId="42" applyFont="1" applyFill="1" applyBorder="1" applyAlignment="1">
      <alignment horizontal="center" vertical="center"/>
    </xf>
    <xf numFmtId="0" fontId="19" fillId="0" borderId="22" xfId="42" applyFont="1" applyFill="1" applyBorder="1" applyAlignment="1" applyProtection="1">
      <alignment horizontal="center" vertical="center"/>
      <protection locked="0"/>
    </xf>
    <xf numFmtId="0" fontId="25" fillId="0" borderId="0" xfId="42" applyFont="1" applyAlignment="1">
      <alignment horizontal="center"/>
    </xf>
    <xf numFmtId="0" fontId="25" fillId="0" borderId="0" xfId="42" applyFont="1" applyFill="1" applyAlignment="1"/>
    <xf numFmtId="0" fontId="23" fillId="0" borderId="36" xfId="42" applyFont="1" applyFill="1" applyBorder="1" applyAlignment="1">
      <alignment horizontal="center" vertical="center" wrapText="1" shrinkToFit="1"/>
    </xf>
    <xf numFmtId="0" fontId="23" fillId="0" borderId="37" xfId="42" applyFont="1" applyFill="1" applyBorder="1" applyAlignment="1">
      <alignment horizontal="center" vertical="center" shrinkToFit="1"/>
    </xf>
    <xf numFmtId="0" fontId="23" fillId="0" borderId="38" xfId="42" applyFont="1" applyFill="1" applyBorder="1" applyAlignment="1">
      <alignment horizontal="center" vertical="center" shrinkToFit="1"/>
    </xf>
    <xf numFmtId="0" fontId="19" fillId="0" borderId="36" xfId="42" applyFont="1" applyFill="1" applyBorder="1" applyAlignment="1" applyProtection="1">
      <alignment horizontal="center" vertical="center" wrapText="1"/>
      <protection locked="0"/>
    </xf>
    <xf numFmtId="0" fontId="19" fillId="0" borderId="37" xfId="42" applyFont="1" applyFill="1" applyBorder="1" applyAlignment="1">
      <alignment horizontal="center" vertical="center" wrapText="1" shrinkToFit="1"/>
    </xf>
    <xf numFmtId="0" fontId="19" fillId="0" borderId="38" xfId="42" applyFont="1" applyFill="1" applyBorder="1" applyAlignment="1">
      <alignment horizontal="center" vertical="center" wrapText="1" shrinkToFit="1"/>
    </xf>
    <xf numFmtId="0" fontId="25" fillId="0" borderId="19" xfId="42" applyFont="1" applyFill="1" applyBorder="1" applyAlignment="1">
      <alignment horizontal="center" vertical="center" shrinkToFit="1"/>
    </xf>
    <xf numFmtId="0" fontId="23" fillId="0" borderId="26" xfId="42" applyFont="1" applyFill="1" applyBorder="1" applyAlignment="1" applyProtection="1">
      <alignment horizontal="left"/>
      <protection locked="0"/>
    </xf>
    <xf numFmtId="0" fontId="23" fillId="0" borderId="27" xfId="42" applyFont="1" applyFill="1" applyBorder="1" applyAlignment="1" applyProtection="1">
      <alignment horizontal="left"/>
      <protection locked="0"/>
    </xf>
    <xf numFmtId="0" fontId="23" fillId="0" borderId="13" xfId="42" applyFont="1" applyFill="1" applyBorder="1" applyAlignment="1" applyProtection="1">
      <alignment horizontal="left"/>
      <protection locked="0"/>
    </xf>
    <xf numFmtId="0" fontId="23" fillId="0" borderId="30" xfId="42" applyFont="1" applyFill="1" applyBorder="1" applyAlignment="1" applyProtection="1">
      <alignment horizontal="left"/>
      <protection locked="0"/>
    </xf>
    <xf numFmtId="0" fontId="23" fillId="0" borderId="31" xfId="42" applyFont="1" applyFill="1" applyBorder="1" applyAlignment="1" applyProtection="1">
      <alignment horizontal="left"/>
      <protection locked="0"/>
    </xf>
    <xf numFmtId="0" fontId="23" fillId="0" borderId="14" xfId="42" applyFont="1" applyFill="1" applyBorder="1" applyAlignment="1" applyProtection="1">
      <alignment horizontal="left"/>
      <protection locked="0"/>
    </xf>
    <xf numFmtId="0" fontId="23" fillId="0" borderId="30" xfId="42" applyFont="1" applyFill="1" applyBorder="1" applyAlignment="1" applyProtection="1">
      <alignment horizontal="left" wrapText="1"/>
      <protection locked="0"/>
    </xf>
    <xf numFmtId="0" fontId="23" fillId="0" borderId="31" xfId="42" applyFont="1" applyFill="1" applyBorder="1" applyAlignment="1" applyProtection="1">
      <alignment horizontal="left" wrapText="1"/>
      <protection locked="0"/>
    </xf>
    <xf numFmtId="0" fontId="23" fillId="0" borderId="14" xfId="42" applyFont="1" applyFill="1" applyBorder="1" applyAlignment="1" applyProtection="1">
      <alignment horizontal="left" wrapText="1"/>
      <protection locked="0"/>
    </xf>
    <xf numFmtId="0" fontId="23" fillId="0" borderId="24" xfId="42" applyFont="1" applyFill="1" applyBorder="1" applyAlignment="1" applyProtection="1">
      <alignment horizontal="left" wrapText="1"/>
      <protection locked="0"/>
    </xf>
    <xf numFmtId="0" fontId="23" fillId="0" borderId="25" xfId="42" applyFont="1" applyFill="1" applyBorder="1" applyAlignment="1" applyProtection="1">
      <alignment horizontal="left" wrapText="1"/>
      <protection locked="0"/>
    </xf>
    <xf numFmtId="0" fontId="23" fillId="0" borderId="17" xfId="42" applyFont="1" applyFill="1" applyBorder="1" applyAlignment="1" applyProtection="1">
      <alignment horizontal="left" wrapText="1"/>
      <protection locked="0"/>
    </xf>
    <xf numFmtId="0" fontId="2" fillId="25" borderId="22" xfId="44" applyFont="1" applyFill="1" applyBorder="1" applyAlignment="1">
      <alignment horizontal="center" vertical="center"/>
    </xf>
    <xf numFmtId="0" fontId="41" fillId="25" borderId="64" xfId="44" applyFont="1" applyFill="1" applyBorder="1" applyAlignment="1">
      <alignment horizontal="center" vertical="center" wrapText="1"/>
    </xf>
    <xf numFmtId="0" fontId="41" fillId="25" borderId="34" xfId="44" applyFont="1" applyFill="1" applyBorder="1" applyAlignment="1">
      <alignment horizontal="center" vertical="center" wrapText="1"/>
    </xf>
    <xf numFmtId="0" fontId="36" fillId="25" borderId="64" xfId="44" applyFont="1" applyFill="1" applyBorder="1" applyAlignment="1">
      <alignment horizontal="center" vertical="center" wrapText="1"/>
    </xf>
    <xf numFmtId="0" fontId="36" fillId="25" borderId="34" xfId="44" applyFont="1" applyFill="1" applyBorder="1" applyAlignment="1">
      <alignment horizontal="center" vertical="center" wrapText="1"/>
    </xf>
    <xf numFmtId="0" fontId="7" fillId="25" borderId="64" xfId="44" applyFont="1" applyFill="1" applyBorder="1" applyAlignment="1">
      <alignment horizontal="center" vertical="center" wrapText="1"/>
    </xf>
    <xf numFmtId="0" fontId="7" fillId="25" borderId="34" xfId="44" applyFont="1" applyFill="1" applyBorder="1" applyAlignment="1">
      <alignment horizontal="center" vertical="center" wrapText="1"/>
    </xf>
    <xf numFmtId="0" fontId="7" fillId="25" borderId="10" xfId="44" applyFont="1" applyFill="1" applyBorder="1" applyAlignment="1">
      <alignment horizontal="center" vertical="center" wrapText="1"/>
    </xf>
    <xf numFmtId="0" fontId="7" fillId="25" borderId="35" xfId="44" applyFont="1" applyFill="1" applyBorder="1" applyAlignment="1">
      <alignment horizontal="center" vertical="center" wrapText="1"/>
    </xf>
    <xf numFmtId="0" fontId="7" fillId="25" borderId="18" xfId="44" applyFont="1" applyFill="1" applyBorder="1" applyAlignment="1">
      <alignment horizontal="center" vertical="center" wrapText="1"/>
    </xf>
    <xf numFmtId="0" fontId="7" fillId="25" borderId="12" xfId="44" applyFont="1" applyFill="1" applyBorder="1" applyAlignment="1">
      <alignment horizontal="center" vertical="center" wrapText="1"/>
    </xf>
    <xf numFmtId="0" fontId="7" fillId="25" borderId="16" xfId="44" applyFont="1" applyFill="1" applyBorder="1" applyAlignment="1">
      <alignment horizontal="center" vertical="center" wrapText="1"/>
    </xf>
    <xf numFmtId="0" fontId="7" fillId="25" borderId="20" xfId="44" applyFont="1" applyFill="1" applyBorder="1" applyAlignment="1">
      <alignment horizontal="center" vertical="center" wrapText="1"/>
    </xf>
    <xf numFmtId="0" fontId="36" fillId="25" borderId="10" xfId="44" applyFont="1" applyFill="1" applyBorder="1" applyAlignment="1">
      <alignment horizontal="center" vertical="center" wrapText="1"/>
    </xf>
    <xf numFmtId="0" fontId="36" fillId="25" borderId="12" xfId="44" applyFont="1" applyFill="1" applyBorder="1" applyAlignment="1">
      <alignment horizontal="center" vertical="center" wrapText="1"/>
    </xf>
    <xf numFmtId="0" fontId="7" fillId="26" borderId="26" xfId="44" applyFont="1" applyFill="1" applyBorder="1" applyAlignment="1">
      <alignment horizontal="center" vertical="center"/>
    </xf>
    <xf numFmtId="0" fontId="7" fillId="26" borderId="27" xfId="44" applyFont="1" applyFill="1" applyBorder="1" applyAlignment="1">
      <alignment horizontal="center" vertical="center"/>
    </xf>
    <xf numFmtId="0" fontId="7" fillId="26" borderId="13" xfId="44" applyFont="1" applyFill="1" applyBorder="1" applyAlignment="1">
      <alignment horizontal="center" vertical="center"/>
    </xf>
    <xf numFmtId="0" fontId="7" fillId="25" borderId="44" xfId="44" applyFont="1" applyFill="1" applyBorder="1" applyAlignment="1">
      <alignment horizontal="center" vertical="center"/>
    </xf>
    <xf numFmtId="0" fontId="7" fillId="25" borderId="45" xfId="44" applyFont="1" applyFill="1" applyBorder="1" applyAlignment="1">
      <alignment horizontal="center" vertical="center"/>
    </xf>
    <xf numFmtId="0" fontId="7" fillId="25" borderId="26" xfId="44" applyFont="1" applyFill="1" applyBorder="1" applyAlignment="1">
      <alignment horizontal="center" vertical="center" wrapText="1"/>
    </xf>
    <xf numFmtId="0" fontId="7" fillId="25" borderId="27" xfId="44" applyFont="1" applyFill="1" applyBorder="1" applyAlignment="1">
      <alignment horizontal="center" vertical="center" wrapText="1"/>
    </xf>
    <xf numFmtId="0" fontId="7" fillId="25" borderId="13" xfId="44" applyFont="1" applyFill="1" applyBorder="1" applyAlignment="1">
      <alignment horizontal="center" vertical="center" wrapText="1"/>
    </xf>
    <xf numFmtId="0" fontId="36" fillId="25" borderId="22" xfId="44" applyFont="1" applyFill="1" applyBorder="1" applyAlignment="1">
      <alignment horizontal="center" vertical="center" wrapText="1"/>
    </xf>
    <xf numFmtId="0" fontId="36" fillId="25" borderId="64" xfId="44" applyFont="1" applyFill="1" applyBorder="1" applyAlignment="1">
      <alignment horizontal="left" vertical="center" wrapText="1"/>
    </xf>
    <xf numFmtId="0" fontId="36" fillId="25" borderId="34" xfId="44" applyFont="1" applyFill="1" applyBorder="1" applyAlignment="1">
      <alignment horizontal="left" vertical="center" wrapText="1"/>
    </xf>
    <xf numFmtId="0" fontId="7" fillId="25" borderId="26" xfId="44" applyFont="1" applyFill="1" applyBorder="1" applyAlignment="1">
      <alignment horizontal="center" vertical="center"/>
    </xf>
    <xf numFmtId="0" fontId="7" fillId="25" borderId="27" xfId="44" applyFont="1" applyFill="1" applyBorder="1" applyAlignment="1">
      <alignment horizontal="center" vertical="center"/>
    </xf>
    <xf numFmtId="0" fontId="7" fillId="25" borderId="13" xfId="44" applyFont="1" applyFill="1" applyBorder="1" applyAlignment="1">
      <alignment horizontal="center" vertical="center"/>
    </xf>
    <xf numFmtId="0" fontId="36" fillId="25" borderId="26" xfId="44" applyFont="1" applyFill="1" applyBorder="1" applyAlignment="1">
      <alignment horizontal="center" vertical="center" wrapText="1"/>
    </xf>
    <xf numFmtId="0" fontId="36" fillId="25" borderId="13" xfId="44" applyFont="1" applyFill="1" applyBorder="1" applyAlignment="1">
      <alignment horizontal="center" vertical="center" wrapText="1"/>
    </xf>
    <xf numFmtId="0" fontId="39" fillId="25" borderId="22" xfId="44" applyFont="1" applyFill="1" applyBorder="1" applyAlignment="1">
      <alignment horizontal="center" vertical="center"/>
    </xf>
    <xf numFmtId="0" fontId="36" fillId="0" borderId="34" xfId="44" applyFont="1" applyBorder="1" applyAlignment="1">
      <alignment vertical="center" wrapText="1"/>
    </xf>
    <xf numFmtId="0" fontId="36" fillId="25" borderId="44" xfId="44" applyFont="1" applyFill="1" applyBorder="1" applyAlignment="1">
      <alignment horizontal="center" vertical="center" wrapText="1"/>
    </xf>
    <xf numFmtId="0" fontId="36" fillId="25" borderId="65" xfId="44" applyFont="1" applyFill="1" applyBorder="1" applyAlignment="1">
      <alignment horizontal="center" vertical="center" wrapText="1"/>
    </xf>
    <xf numFmtId="0" fontId="41" fillId="0" borderId="34" xfId="44" applyFont="1" applyBorder="1" applyAlignment="1">
      <alignment vertical="center" wrapText="1"/>
    </xf>
    <xf numFmtId="177" fontId="19" fillId="0" borderId="0" xfId="0" applyNumberFormat="1" applyFont="1" applyFill="1" applyAlignment="1">
      <alignment horizontal="right" vertical="center"/>
    </xf>
    <xf numFmtId="0" fontId="28" fillId="0" borderId="0" xfId="0" applyFont="1" applyFill="1" applyAlignment="1">
      <alignment horizontal="center" vertical="center"/>
    </xf>
    <xf numFmtId="0" fontId="19" fillId="0" borderId="16" xfId="0" applyFont="1" applyFill="1" applyBorder="1" applyAlignment="1">
      <alignment horizontal="left" vertical="center"/>
    </xf>
    <xf numFmtId="0" fontId="19" fillId="0" borderId="20" xfId="0" applyFont="1" applyFill="1" applyBorder="1" applyAlignment="1">
      <alignment horizontal="left" vertical="center"/>
    </xf>
    <xf numFmtId="0" fontId="28" fillId="0" borderId="35" xfId="0" applyFont="1" applyFill="1" applyBorder="1" applyAlignment="1">
      <alignment horizontal="left" vertical="center"/>
    </xf>
    <xf numFmtId="0" fontId="28" fillId="0" borderId="18" xfId="0" applyFont="1" applyFill="1" applyBorder="1" applyAlignment="1">
      <alignment horizontal="left" vertical="center"/>
    </xf>
    <xf numFmtId="0" fontId="28" fillId="0" borderId="0" xfId="0" applyFont="1" applyFill="1" applyBorder="1" applyAlignment="1">
      <alignment horizontal="left" vertical="center"/>
    </xf>
    <xf numFmtId="0" fontId="28" fillId="0" borderId="19" xfId="0" applyFont="1" applyFill="1" applyBorder="1" applyAlignment="1">
      <alignment horizontal="left" vertical="center"/>
    </xf>
    <xf numFmtId="0" fontId="28" fillId="0" borderId="0" xfId="0" applyFont="1" applyFill="1" applyAlignment="1">
      <alignment horizontal="left" vertical="center"/>
    </xf>
    <xf numFmtId="0" fontId="19" fillId="0" borderId="0" xfId="0" applyFont="1" applyFill="1" applyBorder="1" applyAlignment="1">
      <alignment horizontal="left" vertical="center"/>
    </xf>
    <xf numFmtId="0" fontId="19" fillId="0" borderId="19" xfId="0" applyFont="1" applyFill="1" applyBorder="1" applyAlignment="1">
      <alignment horizontal="left" vertical="center"/>
    </xf>
    <xf numFmtId="0" fontId="28" fillId="0" borderId="16" xfId="0" applyFont="1" applyFill="1" applyBorder="1" applyAlignment="1">
      <alignment horizontal="left" vertical="center"/>
    </xf>
    <xf numFmtId="0" fontId="28" fillId="0" borderId="20" xfId="0" applyFont="1" applyFill="1" applyBorder="1" applyAlignment="1">
      <alignment horizontal="left" vertical="center"/>
    </xf>
    <xf numFmtId="0" fontId="28" fillId="0" borderId="35" xfId="0" applyFont="1" applyFill="1" applyBorder="1" applyAlignment="1">
      <alignment vertical="center"/>
    </xf>
    <xf numFmtId="0" fontId="28" fillId="0" borderId="18"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Alignment="1">
      <alignment vertical="center"/>
    </xf>
    <xf numFmtId="0" fontId="28" fillId="0" borderId="19" xfId="0" applyFont="1" applyFill="1" applyBorder="1" applyAlignment="1">
      <alignment vertical="center"/>
    </xf>
    <xf numFmtId="0" fontId="19" fillId="0" borderId="28" xfId="0" applyFont="1" applyFill="1" applyBorder="1" applyAlignment="1">
      <alignment horizontal="right" vertical="center"/>
    </xf>
    <xf numFmtId="0" fontId="19" fillId="0" borderId="29" xfId="0" applyFont="1" applyFill="1" applyBorder="1" applyAlignment="1">
      <alignment horizontal="right" vertical="center"/>
    </xf>
    <xf numFmtId="0" fontId="19" fillId="0" borderId="30" xfId="0" applyFont="1" applyFill="1" applyBorder="1" applyAlignment="1">
      <alignment horizontal="right" vertical="center"/>
    </xf>
    <xf numFmtId="0" fontId="19" fillId="0" borderId="31" xfId="0" applyFont="1" applyFill="1" applyBorder="1" applyAlignment="1">
      <alignment horizontal="right" vertical="center"/>
    </xf>
    <xf numFmtId="0" fontId="28" fillId="0" borderId="26" xfId="0" applyFont="1" applyFill="1" applyBorder="1" applyAlignment="1">
      <alignment horizontal="right" vertical="center"/>
    </xf>
    <xf numFmtId="0" fontId="28" fillId="0" borderId="27" xfId="0" applyFont="1" applyFill="1" applyBorder="1" applyAlignment="1">
      <alignment horizontal="right" vertical="center"/>
    </xf>
    <xf numFmtId="0" fontId="19" fillId="0" borderId="24" xfId="0" applyFont="1" applyFill="1" applyBorder="1" applyAlignment="1">
      <alignment horizontal="right" vertical="center"/>
    </xf>
    <xf numFmtId="0" fontId="19" fillId="0" borderId="25" xfId="0" applyFont="1" applyFill="1" applyBorder="1" applyAlignment="1">
      <alignment horizontal="right" vertical="center"/>
    </xf>
    <xf numFmtId="0" fontId="19" fillId="0" borderId="12" xfId="0" applyFont="1" applyFill="1" applyBorder="1" applyAlignment="1">
      <alignment horizontal="center" vertical="center" wrapText="1"/>
    </xf>
    <xf numFmtId="0" fontId="19" fillId="0" borderId="20" xfId="0" applyFont="1" applyFill="1" applyBorder="1" applyAlignment="1">
      <alignment horizontal="center" vertical="center"/>
    </xf>
    <xf numFmtId="0" fontId="19" fillId="0" borderId="12" xfId="0" applyFont="1" applyFill="1" applyBorder="1" applyAlignment="1">
      <alignment horizontal="right" vertical="center"/>
    </xf>
    <xf numFmtId="0" fontId="19" fillId="0" borderId="16" xfId="0" applyFont="1" applyFill="1" applyBorder="1" applyAlignment="1">
      <alignment horizontal="right" vertical="center"/>
    </xf>
    <xf numFmtId="0" fontId="23"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17" xfId="0" applyFont="1" applyFill="1" applyBorder="1" applyAlignment="1">
      <alignment horizontal="center" vertical="center"/>
    </xf>
    <xf numFmtId="49" fontId="30" fillId="0" borderId="36" xfId="42" applyNumberFormat="1" applyFont="1" applyFill="1" applyBorder="1" applyAlignment="1">
      <alignment horizontal="center" vertical="center"/>
    </xf>
    <xf numFmtId="49" fontId="30" fillId="0" borderId="37" xfId="42" applyNumberFormat="1" applyFont="1" applyFill="1" applyBorder="1" applyAlignment="1">
      <alignment horizontal="center" vertical="center"/>
    </xf>
    <xf numFmtId="49" fontId="30" fillId="0" borderId="38" xfId="42" applyNumberFormat="1" applyFont="1" applyFill="1" applyBorder="1" applyAlignment="1">
      <alignment horizontal="center" vertical="center"/>
    </xf>
    <xf numFmtId="177" fontId="30" fillId="0" borderId="26" xfId="42" applyNumberFormat="1" applyFont="1" applyFill="1" applyBorder="1" applyAlignment="1">
      <alignment horizontal="center" vertical="center"/>
    </xf>
    <xf numFmtId="177" fontId="30" fillId="0" borderId="27" xfId="42" applyNumberFormat="1" applyFont="1" applyFill="1" applyBorder="1" applyAlignment="1">
      <alignment horizontal="center" vertical="center"/>
    </xf>
    <xf numFmtId="177" fontId="30" fillId="0" borderId="13" xfId="42" applyNumberFormat="1" applyFont="1" applyFill="1" applyBorder="1" applyAlignment="1">
      <alignment horizontal="center" vertical="center"/>
    </xf>
    <xf numFmtId="177" fontId="30" fillId="0" borderId="12" xfId="42" applyNumberFormat="1" applyFont="1" applyFill="1" applyBorder="1" applyAlignment="1">
      <alignment horizontal="center" vertical="center"/>
    </xf>
    <xf numFmtId="177" fontId="30" fillId="0" borderId="16" xfId="42" applyNumberFormat="1" applyFont="1" applyFill="1" applyBorder="1" applyAlignment="1">
      <alignment horizontal="center" vertical="center"/>
    </xf>
    <xf numFmtId="177" fontId="30" fillId="0" borderId="20" xfId="42" applyNumberFormat="1" applyFont="1" applyFill="1" applyBorder="1" applyAlignment="1">
      <alignment horizontal="center" vertical="center"/>
    </xf>
    <xf numFmtId="177" fontId="33" fillId="0" borderId="10" xfId="42" applyNumberFormat="1" applyFont="1" applyFill="1" applyBorder="1" applyAlignment="1">
      <alignment horizontal="center" vertical="center" wrapText="1"/>
    </xf>
    <xf numFmtId="177" fontId="33" fillId="0" borderId="35" xfId="42" applyNumberFormat="1" applyFont="1" applyFill="1" applyBorder="1" applyAlignment="1">
      <alignment horizontal="center" vertical="center"/>
    </xf>
    <xf numFmtId="177" fontId="33" fillId="0" borderId="18" xfId="42" applyNumberFormat="1" applyFont="1" applyFill="1" applyBorder="1" applyAlignment="1">
      <alignment horizontal="center" vertical="center"/>
    </xf>
    <xf numFmtId="177" fontId="33" fillId="0" borderId="12" xfId="42" applyNumberFormat="1" applyFont="1" applyFill="1" applyBorder="1" applyAlignment="1">
      <alignment horizontal="center" vertical="center"/>
    </xf>
    <xf numFmtId="177" fontId="33" fillId="0" borderId="16" xfId="42" applyNumberFormat="1" applyFont="1" applyFill="1" applyBorder="1" applyAlignment="1">
      <alignment horizontal="center" vertical="center"/>
    </xf>
    <xf numFmtId="177" fontId="33" fillId="0" borderId="20" xfId="42" applyNumberFormat="1" applyFont="1" applyFill="1" applyBorder="1" applyAlignment="1">
      <alignment horizontal="center" vertical="center"/>
    </xf>
    <xf numFmtId="0" fontId="30" fillId="0" borderId="10" xfId="42" applyFont="1" applyFill="1" applyBorder="1" applyAlignment="1">
      <alignment horizontal="center" vertical="center"/>
    </xf>
    <xf numFmtId="0" fontId="30" fillId="0" borderId="35" xfId="42" applyFont="1" applyFill="1" applyBorder="1" applyAlignment="1">
      <alignment horizontal="center" vertical="center"/>
    </xf>
    <xf numFmtId="0" fontId="30" fillId="0" borderId="18" xfId="42" applyFont="1" applyFill="1" applyBorder="1" applyAlignment="1">
      <alignment horizontal="center" vertical="center"/>
    </xf>
    <xf numFmtId="0" fontId="30" fillId="0" borderId="12" xfId="42" applyFont="1" applyFill="1" applyBorder="1" applyAlignment="1">
      <alignment horizontal="center" vertical="center"/>
    </xf>
    <xf numFmtId="0" fontId="30" fillId="0" borderId="16" xfId="42" applyFont="1" applyFill="1" applyBorder="1" applyAlignment="1">
      <alignment horizontal="center" vertical="center"/>
    </xf>
    <xf numFmtId="0" fontId="30" fillId="0" borderId="20" xfId="42" applyFont="1" applyFill="1" applyBorder="1" applyAlignment="1">
      <alignment horizontal="center" vertical="center"/>
    </xf>
    <xf numFmtId="179" fontId="28" fillId="0" borderId="36" xfId="42" applyNumberFormat="1" applyFont="1" applyFill="1" applyBorder="1" applyAlignment="1">
      <alignment horizontal="center" vertical="center" wrapText="1"/>
    </xf>
    <xf numFmtId="179" fontId="28" fillId="0" borderId="37" xfId="42" applyNumberFormat="1" applyFont="1" applyFill="1" applyBorder="1" applyAlignment="1">
      <alignment horizontal="center" vertical="center" wrapText="1"/>
    </xf>
    <xf numFmtId="179" fontId="28" fillId="0" borderId="38" xfId="42" applyNumberFormat="1" applyFont="1" applyFill="1" applyBorder="1" applyAlignment="1">
      <alignment horizontal="center" vertical="center" wrapText="1"/>
    </xf>
    <xf numFmtId="178" fontId="30" fillId="0" borderId="35" xfId="42" applyNumberFormat="1" applyFont="1" applyFill="1" applyBorder="1" applyAlignment="1">
      <alignment horizontal="center" vertical="center"/>
    </xf>
    <xf numFmtId="0" fontId="30" fillId="0" borderId="35" xfId="42" applyNumberFormat="1" applyFont="1" applyFill="1" applyBorder="1" applyAlignment="1">
      <alignment horizontal="center" vertical="center"/>
    </xf>
    <xf numFmtId="179" fontId="28" fillId="0" borderId="12" xfId="42" applyNumberFormat="1" applyFont="1" applyFill="1" applyBorder="1" applyAlignment="1">
      <alignment horizontal="center" vertical="center"/>
    </xf>
    <xf numFmtId="179" fontId="28" fillId="0" borderId="16" xfId="42" applyNumberFormat="1" applyFont="1" applyFill="1" applyBorder="1" applyAlignment="1">
      <alignment horizontal="center" vertical="center"/>
    </xf>
    <xf numFmtId="179" fontId="28" fillId="0" borderId="20" xfId="42" applyNumberFormat="1" applyFont="1" applyFill="1" applyBorder="1" applyAlignment="1">
      <alignment horizontal="center" vertical="center"/>
    </xf>
    <xf numFmtId="177" fontId="30" fillId="0" borderId="10" xfId="42" applyNumberFormat="1" applyFont="1" applyFill="1" applyBorder="1" applyAlignment="1">
      <alignment horizontal="center" vertical="center"/>
    </xf>
    <xf numFmtId="177" fontId="30" fillId="0" borderId="35" xfId="42" applyNumberFormat="1" applyFont="1" applyFill="1" applyBorder="1" applyAlignment="1">
      <alignment horizontal="center" vertical="center"/>
    </xf>
    <xf numFmtId="177" fontId="30" fillId="0" borderId="18" xfId="42" applyNumberFormat="1" applyFont="1" applyFill="1" applyBorder="1" applyAlignment="1">
      <alignment horizontal="center" vertical="center"/>
    </xf>
    <xf numFmtId="176" fontId="30" fillId="0" borderId="27" xfId="42" applyNumberFormat="1" applyFont="1" applyFill="1" applyBorder="1" applyAlignment="1">
      <alignment horizontal="center" vertical="center"/>
    </xf>
    <xf numFmtId="176" fontId="25" fillId="0" borderId="27" xfId="42" applyNumberFormat="1" applyFont="1" applyFill="1" applyBorder="1" applyAlignment="1">
      <alignment horizontal="center" vertical="center"/>
    </xf>
    <xf numFmtId="176" fontId="30" fillId="0" borderId="31" xfId="42" applyNumberFormat="1" applyFont="1" applyFill="1" applyBorder="1" applyAlignment="1">
      <alignment horizontal="center" vertical="center"/>
    </xf>
    <xf numFmtId="176" fontId="25" fillId="0" borderId="31" xfId="42" applyNumberFormat="1" applyFont="1" applyFill="1" applyBorder="1" applyAlignment="1">
      <alignment horizontal="center" vertical="center"/>
    </xf>
    <xf numFmtId="176" fontId="30" fillId="0" borderId="37" xfId="42" applyNumberFormat="1" applyFont="1" applyFill="1" applyBorder="1" applyAlignment="1">
      <alignment horizontal="center" vertical="center"/>
    </xf>
    <xf numFmtId="176" fontId="25" fillId="0" borderId="37" xfId="42" applyNumberFormat="1" applyFont="1" applyFill="1" applyBorder="1" applyAlignment="1">
      <alignment horizontal="center" vertical="center"/>
    </xf>
    <xf numFmtId="0" fontId="28" fillId="0" borderId="57" xfId="42" applyFont="1" applyFill="1" applyBorder="1" applyAlignment="1">
      <alignment horizontal="left" vertical="center" wrapText="1"/>
    </xf>
    <xf numFmtId="0" fontId="28" fillId="0" borderId="58" xfId="42" applyFont="1" applyFill="1" applyBorder="1" applyAlignment="1">
      <alignment horizontal="left" vertical="center" wrapText="1"/>
    </xf>
    <xf numFmtId="0" fontId="28" fillId="0" borderId="41" xfId="42" applyFont="1" applyFill="1" applyBorder="1" applyAlignment="1">
      <alignment horizontal="center" vertical="center" wrapText="1"/>
    </xf>
    <xf numFmtId="0" fontId="30" fillId="0" borderId="41" xfId="42" applyFont="1" applyFill="1" applyBorder="1" applyAlignment="1">
      <alignment horizontal="center" vertical="center"/>
    </xf>
    <xf numFmtId="0" fontId="30" fillId="0" borderId="46" xfId="42" applyFont="1" applyFill="1" applyBorder="1" applyAlignment="1">
      <alignment horizontal="center" vertical="center"/>
    </xf>
    <xf numFmtId="0" fontId="28" fillId="0" borderId="51" xfId="42" applyFont="1" applyFill="1" applyBorder="1" applyAlignment="1">
      <alignment horizontal="left" vertical="center" wrapText="1"/>
    </xf>
    <xf numFmtId="0" fontId="28" fillId="0" borderId="25" xfId="42" applyFont="1" applyFill="1" applyBorder="1" applyAlignment="1">
      <alignment horizontal="left" vertical="center" wrapText="1"/>
    </xf>
    <xf numFmtId="0" fontId="28" fillId="0" borderId="17" xfId="42" applyFont="1" applyFill="1" applyBorder="1" applyAlignment="1">
      <alignment horizontal="left" vertical="center" wrapText="1"/>
    </xf>
    <xf numFmtId="0" fontId="28" fillId="0" borderId="10" xfId="42" applyFont="1" applyFill="1" applyBorder="1" applyAlignment="1">
      <alignment horizontal="center" vertical="center" wrapText="1"/>
    </xf>
    <xf numFmtId="0" fontId="28" fillId="0" borderId="35" xfId="42" applyFont="1" applyFill="1" applyBorder="1" applyAlignment="1">
      <alignment horizontal="center" vertical="center" wrapText="1"/>
    </xf>
    <xf numFmtId="0" fontId="28" fillId="0" borderId="18" xfId="42" applyFont="1" applyFill="1" applyBorder="1" applyAlignment="1">
      <alignment horizontal="center" vertical="center" wrapText="1"/>
    </xf>
    <xf numFmtId="0" fontId="28" fillId="0" borderId="12" xfId="42" applyFont="1" applyFill="1" applyBorder="1" applyAlignment="1">
      <alignment horizontal="center" vertical="center" wrapText="1"/>
    </xf>
    <xf numFmtId="0" fontId="28" fillId="0" borderId="16" xfId="42" applyFont="1" applyFill="1" applyBorder="1" applyAlignment="1">
      <alignment horizontal="center" vertical="center" wrapText="1"/>
    </xf>
    <xf numFmtId="0" fontId="28" fillId="0" borderId="20" xfId="42" applyFont="1" applyFill="1" applyBorder="1" applyAlignment="1">
      <alignment horizontal="center" vertical="center" wrapText="1"/>
    </xf>
    <xf numFmtId="0" fontId="28" fillId="0" borderId="27" xfId="42" applyFont="1" applyFill="1" applyBorder="1" applyAlignment="1">
      <alignment horizontal="left" vertical="center" wrapText="1"/>
    </xf>
    <xf numFmtId="0" fontId="28" fillId="0" borderId="13" xfId="42" applyFont="1" applyFill="1" applyBorder="1" applyAlignment="1">
      <alignment horizontal="left" vertical="center" wrapText="1"/>
    </xf>
    <xf numFmtId="178" fontId="30" fillId="0" borderId="29" xfId="42" applyNumberFormat="1" applyFont="1" applyFill="1" applyBorder="1" applyAlignment="1">
      <alignment horizontal="center" vertical="center"/>
    </xf>
    <xf numFmtId="0" fontId="30" fillId="0" borderId="29" xfId="42" applyNumberFormat="1" applyFont="1" applyFill="1" applyBorder="1" applyAlignment="1">
      <alignment horizontal="center" vertical="center"/>
    </xf>
    <xf numFmtId="0" fontId="28" fillId="0" borderId="36" xfId="42" applyFont="1" applyFill="1" applyBorder="1" applyAlignment="1">
      <alignment horizontal="center" vertical="center"/>
    </xf>
    <xf numFmtId="0" fontId="28" fillId="0" borderId="37" xfId="42" applyFont="1" applyFill="1" applyBorder="1" applyAlignment="1">
      <alignment horizontal="center" vertical="center"/>
    </xf>
    <xf numFmtId="0" fontId="28" fillId="0" borderId="38" xfId="42" applyFont="1" applyFill="1" applyBorder="1" applyAlignment="1">
      <alignment horizontal="center" vertical="center"/>
    </xf>
    <xf numFmtId="0" fontId="28" fillId="0" borderId="29" xfId="42" applyFont="1" applyFill="1" applyBorder="1" applyAlignment="1">
      <alignment horizontal="center" vertical="center" wrapText="1"/>
    </xf>
    <xf numFmtId="0" fontId="28" fillId="0" borderId="15" xfId="42" applyFont="1" applyFill="1" applyBorder="1" applyAlignment="1">
      <alignment horizontal="center" vertical="center" wrapText="1"/>
    </xf>
    <xf numFmtId="0" fontId="28" fillId="0" borderId="22" xfId="42" applyFont="1" applyFill="1" applyBorder="1" applyAlignment="1">
      <alignment horizontal="center" vertical="center"/>
    </xf>
    <xf numFmtId="0" fontId="25" fillId="0" borderId="0" xfId="42" applyFont="1" applyFill="1" applyAlignment="1">
      <alignment horizontal="center"/>
    </xf>
    <xf numFmtId="0" fontId="28" fillId="0" borderId="36" xfId="42" applyFont="1" applyFill="1" applyBorder="1" applyAlignment="1">
      <alignment horizontal="center" vertical="center" wrapText="1"/>
    </xf>
    <xf numFmtId="0" fontId="29" fillId="0" borderId="26" xfId="42" applyFont="1" applyFill="1" applyBorder="1" applyAlignment="1">
      <alignment horizontal="left"/>
    </xf>
    <xf numFmtId="0" fontId="29" fillId="0" borderId="27" xfId="42" applyFont="1" applyFill="1" applyBorder="1" applyAlignment="1">
      <alignment horizontal="left"/>
    </xf>
    <xf numFmtId="0" fontId="29" fillId="0" borderId="13" xfId="42" applyFont="1" applyFill="1" applyBorder="1" applyAlignment="1">
      <alignment horizontal="left"/>
    </xf>
    <xf numFmtId="0" fontId="29" fillId="0" borderId="30" xfId="42" applyFont="1" applyFill="1" applyBorder="1" applyAlignment="1">
      <alignment horizontal="left"/>
    </xf>
    <xf numFmtId="0" fontId="29" fillId="0" borderId="31" xfId="42" applyFont="1" applyFill="1" applyBorder="1" applyAlignment="1">
      <alignment horizontal="left"/>
    </xf>
    <xf numFmtId="0" fontId="29" fillId="0" borderId="14" xfId="42" applyFont="1" applyFill="1" applyBorder="1" applyAlignment="1">
      <alignment horizontal="left"/>
    </xf>
    <xf numFmtId="0" fontId="29" fillId="0" borderId="30" xfId="42" applyFont="1" applyFill="1" applyBorder="1" applyAlignment="1">
      <alignment horizontal="left" wrapText="1"/>
    </xf>
    <xf numFmtId="0" fontId="29" fillId="0" borderId="31" xfId="42" applyFont="1" applyFill="1" applyBorder="1" applyAlignment="1">
      <alignment horizontal="left" wrapText="1"/>
    </xf>
    <xf numFmtId="0" fontId="29" fillId="0" borderId="14" xfId="42" applyFont="1" applyFill="1" applyBorder="1" applyAlignment="1">
      <alignment horizontal="left" wrapText="1"/>
    </xf>
    <xf numFmtId="0" fontId="23" fillId="0" borderId="24" xfId="42" applyFont="1" applyFill="1" applyBorder="1" applyAlignment="1">
      <alignment horizontal="left" wrapText="1"/>
    </xf>
    <xf numFmtId="0" fontId="23" fillId="0" borderId="25" xfId="42" applyFont="1" applyFill="1" applyBorder="1" applyAlignment="1">
      <alignment horizontal="left" wrapText="1"/>
    </xf>
    <xf numFmtId="0" fontId="23" fillId="0" borderId="17" xfId="42" applyFont="1" applyFill="1" applyBorder="1" applyAlignment="1">
      <alignment horizontal="left" wrapText="1"/>
    </xf>
    <xf numFmtId="0" fontId="47" fillId="0" borderId="24" xfId="45" applyBorder="1" applyAlignment="1">
      <alignment vertical="center"/>
    </xf>
    <xf numFmtId="0" fontId="47" fillId="0" borderId="25" xfId="45" applyBorder="1" applyAlignment="1">
      <alignment vertical="center"/>
    </xf>
    <xf numFmtId="0" fontId="47" fillId="0" borderId="17" xfId="45" applyBorder="1" applyAlignment="1">
      <alignment vertical="center"/>
    </xf>
    <xf numFmtId="0" fontId="47" fillId="0" borderId="30" xfId="45" applyBorder="1" applyAlignment="1">
      <alignment vertical="center"/>
    </xf>
    <xf numFmtId="0" fontId="47" fillId="0" borderId="31" xfId="45" applyBorder="1" applyAlignment="1">
      <alignment vertical="center"/>
    </xf>
    <xf numFmtId="0" fontId="47" fillId="0" borderId="14" xfId="45" applyBorder="1" applyAlignment="1">
      <alignment vertical="center"/>
    </xf>
    <xf numFmtId="0" fontId="47" fillId="0" borderId="26" xfId="45" applyBorder="1" applyAlignment="1">
      <alignment vertical="center"/>
    </xf>
    <xf numFmtId="0" fontId="47" fillId="0" borderId="27" xfId="45" applyBorder="1" applyAlignment="1">
      <alignment vertical="center"/>
    </xf>
    <xf numFmtId="0" fontId="47" fillId="0" borderId="13" xfId="45" applyBorder="1" applyAlignment="1">
      <alignment vertical="center"/>
    </xf>
    <xf numFmtId="0" fontId="47" fillId="27" borderId="64" xfId="45" applyFill="1" applyBorder="1" applyAlignment="1">
      <alignment horizontal="center" vertical="center"/>
    </xf>
    <xf numFmtId="0" fontId="47" fillId="27" borderId="34" xfId="45" applyFill="1" applyBorder="1" applyAlignment="1">
      <alignment horizontal="center" vertical="center"/>
    </xf>
    <xf numFmtId="0" fontId="47" fillId="28" borderId="64" xfId="45" applyFill="1" applyBorder="1" applyAlignment="1">
      <alignment horizontal="center" vertical="center"/>
    </xf>
    <xf numFmtId="0" fontId="47" fillId="28" borderId="34" xfId="45" applyFill="1" applyBorder="1" applyAlignment="1">
      <alignment horizontal="center" vertical="center"/>
    </xf>
    <xf numFmtId="0" fontId="47" fillId="28" borderId="64" xfId="45" applyFill="1" applyBorder="1" applyAlignment="1">
      <alignment horizontal="center" vertical="center" wrapText="1"/>
    </xf>
    <xf numFmtId="0" fontId="47" fillId="28" borderId="70" xfId="45" applyFill="1" applyBorder="1" applyAlignment="1">
      <alignment horizontal="center" vertical="center" wrapText="1"/>
    </xf>
    <xf numFmtId="0" fontId="47" fillId="28" borderId="71" xfId="45"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6" xfId="44" xr:uid="{B8B14F5B-FF75-4705-B22E-049F2F586037}"/>
    <cellStyle name="標準 3 7" xfId="45" xr:uid="{31CED4E2-1EE6-45A1-A137-9E986D9CE2E4}"/>
    <cellStyle name="標準 32" xfId="46" xr:uid="{FE9255D1-EC52-4742-B59C-9AC389C68650}"/>
    <cellStyle name="標準_131002_供給側事前検討申込書案r" xfId="42" xr:uid="{00000000-0005-0000-0000-00002A000000}"/>
    <cellStyle name="良い" xfId="43" builtinId="26" customBuiltin="1"/>
  </cellStyles>
  <dxfs count="7">
    <dxf>
      <numFmt numFmtId="182" formatCode="#,##0.#;[Red]\-#,##0.#"/>
    </dxf>
    <dxf>
      <numFmt numFmtId="182" formatCode="#,##0.#;[Red]\-#,##0.#"/>
    </dxf>
    <dxf>
      <numFmt numFmtId="182" formatCode="#,##0.#;[Red]\-#,##0.#"/>
    </dxf>
    <dxf>
      <numFmt numFmtId="182" formatCode="#,##0.#;[Red]\-#,##0.#"/>
    </dxf>
    <dxf>
      <numFmt numFmtId="182" formatCode="#,##0.#;[Red]\-#,##0.#"/>
    </dxf>
    <dxf>
      <numFmt numFmtId="182" formatCode="#,##0.#;[Red]\-#,##0.#"/>
    </dxf>
    <dxf>
      <numFmt numFmtId="182" formatCode="#,##0.#;[Red]\-#,##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336179</xdr:colOff>
      <xdr:row>11</xdr:row>
      <xdr:rowOff>0</xdr:rowOff>
    </xdr:from>
    <xdr:to>
      <xdr:col>14</xdr:col>
      <xdr:colOff>493060</xdr:colOff>
      <xdr:row>15</xdr:row>
      <xdr:rowOff>11206</xdr:rowOff>
    </xdr:to>
    <xdr:sp macro="" textlink="">
      <xdr:nvSpPr>
        <xdr:cNvPr id="2" name="Text Box 8">
          <a:extLst>
            <a:ext uri="{FF2B5EF4-FFF2-40B4-BE49-F238E27FC236}">
              <a16:creationId xmlns:a16="http://schemas.microsoft.com/office/drawing/2014/main" id="{1C93BA54-D8C6-4FDA-B269-7DD395648DA0}"/>
            </a:ext>
          </a:extLst>
        </xdr:cNvPr>
        <xdr:cNvSpPr txBox="1">
          <a:spLocks noChangeArrowheads="1"/>
        </xdr:cNvSpPr>
      </xdr:nvSpPr>
      <xdr:spPr bwMode="auto">
        <a:xfrm>
          <a:off x="8303561" y="2599765"/>
          <a:ext cx="2207558" cy="99732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紙申込をされる場合は、お手数をおかけしますが押印のうえご提出をお願いします。</a:t>
          </a:r>
        </a:p>
      </xdr:txBody>
    </xdr:sp>
    <xdr:clientData/>
  </xdr:twoCellAnchor>
  <xdr:twoCellAnchor>
    <xdr:from>
      <xdr:col>10</xdr:col>
      <xdr:colOff>67236</xdr:colOff>
      <xdr:row>13</xdr:row>
      <xdr:rowOff>11205</xdr:rowOff>
    </xdr:from>
    <xdr:to>
      <xdr:col>11</xdr:col>
      <xdr:colOff>326383</xdr:colOff>
      <xdr:row>13</xdr:row>
      <xdr:rowOff>11205</xdr:rowOff>
    </xdr:to>
    <xdr:sp macro="" textlink="">
      <xdr:nvSpPr>
        <xdr:cNvPr id="4" name="Line 9">
          <a:extLst>
            <a:ext uri="{FF2B5EF4-FFF2-40B4-BE49-F238E27FC236}">
              <a16:creationId xmlns:a16="http://schemas.microsoft.com/office/drawing/2014/main" id="{524B8889-39AC-4D35-A934-88B9C72E9F60}"/>
            </a:ext>
          </a:extLst>
        </xdr:cNvPr>
        <xdr:cNvSpPr>
          <a:spLocks noChangeShapeType="1"/>
        </xdr:cNvSpPr>
      </xdr:nvSpPr>
      <xdr:spPr bwMode="auto">
        <a:xfrm flipH="1" flipV="1">
          <a:off x="7933765" y="3104029"/>
          <a:ext cx="36000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0</xdr:colOff>
      <xdr:row>38</xdr:row>
      <xdr:rowOff>0</xdr:rowOff>
    </xdr:from>
    <xdr:to>
      <xdr:col>54</xdr:col>
      <xdr:colOff>0</xdr:colOff>
      <xdr:row>38</xdr:row>
      <xdr:rowOff>0</xdr:rowOff>
    </xdr:to>
    <xdr:sp macro="" textlink="">
      <xdr:nvSpPr>
        <xdr:cNvPr id="2" name="Line 6">
          <a:extLst>
            <a:ext uri="{FF2B5EF4-FFF2-40B4-BE49-F238E27FC236}">
              <a16:creationId xmlns:a16="http://schemas.microsoft.com/office/drawing/2014/main" id="{F224498C-5EA8-4418-8730-FD2DAD07164E}"/>
            </a:ext>
          </a:extLst>
        </xdr:cNvPr>
        <xdr:cNvSpPr>
          <a:spLocks noChangeShapeType="1"/>
        </xdr:cNvSpPr>
      </xdr:nvSpPr>
      <xdr:spPr bwMode="auto">
        <a:xfrm>
          <a:off x="63665100" y="9277350"/>
          <a:ext cx="0"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807720</xdr:colOff>
      <xdr:row>33</xdr:row>
      <xdr:rowOff>222885</xdr:rowOff>
    </xdr:from>
    <xdr:to>
      <xdr:col>6</xdr:col>
      <xdr:colOff>358140</xdr:colOff>
      <xdr:row>34</xdr:row>
      <xdr:rowOff>198120</xdr:rowOff>
    </xdr:to>
    <xdr:sp macro="" textlink="">
      <xdr:nvSpPr>
        <xdr:cNvPr id="2" name="線吹き出し 1 (枠付き) 1">
          <a:extLst>
            <a:ext uri="{FF2B5EF4-FFF2-40B4-BE49-F238E27FC236}">
              <a16:creationId xmlns:a16="http://schemas.microsoft.com/office/drawing/2014/main" id="{00000000-0008-0000-0400-000002000000}"/>
            </a:ext>
          </a:extLst>
        </xdr:cNvPr>
        <xdr:cNvSpPr/>
      </xdr:nvSpPr>
      <xdr:spPr>
        <a:xfrm>
          <a:off x="1729740" y="8521065"/>
          <a:ext cx="3208020" cy="287655"/>
        </a:xfrm>
        <a:prstGeom prst="borderCallout1">
          <a:avLst>
            <a:gd name="adj1" fmla="val 53727"/>
            <a:gd name="adj2" fmla="val 56"/>
            <a:gd name="adj3" fmla="val 6897"/>
            <a:gd name="adj4" fmla="val -10064"/>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名義変更や住所変更等を行う際に記載下さい。</a:t>
          </a:r>
          <a:endParaRPr kumimoji="1" lang="en-US" altLang="ja-JP" sz="1100">
            <a:solidFill>
              <a:srgbClr val="FF0000"/>
            </a:solidFill>
          </a:endParaRPr>
        </a:p>
      </xdr:txBody>
    </xdr:sp>
    <xdr:clientData/>
  </xdr:twoCellAnchor>
  <xdr:twoCellAnchor>
    <xdr:from>
      <xdr:col>6</xdr:col>
      <xdr:colOff>129026</xdr:colOff>
      <xdr:row>27</xdr:row>
      <xdr:rowOff>3810</xdr:rowOff>
    </xdr:from>
    <xdr:to>
      <xdr:col>13</xdr:col>
      <xdr:colOff>22860</xdr:colOff>
      <xdr:row>30</xdr:row>
      <xdr:rowOff>203836</xdr:rowOff>
    </xdr:to>
    <xdr:sp macro="" textlink="">
      <xdr:nvSpPr>
        <xdr:cNvPr id="3" name="線吹き出し 1 (枠付き) 2">
          <a:extLst>
            <a:ext uri="{FF2B5EF4-FFF2-40B4-BE49-F238E27FC236}">
              <a16:creationId xmlns:a16="http://schemas.microsoft.com/office/drawing/2014/main" id="{00000000-0008-0000-0400-000003000000}"/>
            </a:ext>
          </a:extLst>
        </xdr:cNvPr>
        <xdr:cNvSpPr/>
      </xdr:nvSpPr>
      <xdr:spPr>
        <a:xfrm>
          <a:off x="4708646" y="6427470"/>
          <a:ext cx="3726694" cy="1152526"/>
        </a:xfrm>
        <a:prstGeom prst="borderCallout1">
          <a:avLst>
            <a:gd name="adj1" fmla="val 48006"/>
            <a:gd name="adj2" fmla="val -464"/>
            <a:gd name="adj3" fmla="val 12213"/>
            <a:gd name="adj4" fmla="val -8676"/>
          </a:avLst>
        </a:prstGeom>
        <a:ln>
          <a:solidFill>
            <a:srgbClr val="FF0000"/>
          </a:solidFill>
          <a:headEnd type="none"/>
          <a:tailEnd type="arrow"/>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solidFill>
                <a:srgbClr val="FF0000"/>
              </a:solidFill>
            </a:rPr>
            <a:t>申込内容の件数を記載下さい。</a:t>
          </a:r>
          <a:endParaRPr kumimoji="1" lang="en-US" altLang="ja-JP" sz="1100">
            <a:solidFill>
              <a:srgbClr val="FF0000"/>
            </a:solidFill>
          </a:endParaRPr>
        </a:p>
        <a:p>
          <a:pPr algn="l">
            <a:lnSpc>
              <a:spcPts val="1300"/>
            </a:lnSpc>
          </a:pPr>
          <a:endParaRPr kumimoji="1" lang="en-US" altLang="ja-JP" sz="1100">
            <a:solidFill>
              <a:srgbClr val="FF0000"/>
            </a:solidFill>
          </a:endParaRPr>
        </a:p>
        <a:p>
          <a:pPr algn="l">
            <a:lnSpc>
              <a:spcPts val="1300"/>
            </a:lnSpc>
          </a:pPr>
          <a:r>
            <a:rPr kumimoji="1" lang="ja-JP" altLang="en-US" sz="1100">
              <a:solidFill>
                <a:srgbClr val="FF0000"/>
              </a:solidFill>
            </a:rPr>
            <a:t>なお、発電契約者の変更（スイッチング）をご希望の場合は、</a:t>
          </a:r>
          <a:endParaRPr kumimoji="1" lang="en-US" altLang="ja-JP" sz="1100">
            <a:solidFill>
              <a:srgbClr val="FF0000"/>
            </a:solidFill>
          </a:endParaRPr>
        </a:p>
        <a:p>
          <a:pPr algn="l">
            <a:lnSpc>
              <a:spcPts val="1300"/>
            </a:lnSpc>
          </a:pPr>
          <a:r>
            <a:rPr kumimoji="1" lang="ja-JP" altLang="en-US" sz="1100">
              <a:solidFill>
                <a:srgbClr val="FF0000"/>
              </a:solidFill>
            </a:rPr>
            <a:t>以下のようにご記載ください。</a:t>
          </a:r>
          <a:endParaRPr kumimoji="1" lang="en-US" altLang="ja-JP" sz="1100">
            <a:solidFill>
              <a:srgbClr val="FF0000"/>
            </a:solidFill>
          </a:endParaRPr>
        </a:p>
        <a:p>
          <a:pPr algn="l">
            <a:lnSpc>
              <a:spcPts val="1300"/>
            </a:lnSpc>
          </a:pPr>
          <a:r>
            <a:rPr kumimoji="1" lang="ja-JP" altLang="en-US" sz="1100">
              <a:solidFill>
                <a:srgbClr val="FF0000"/>
              </a:solidFill>
            </a:rPr>
            <a:t>スイッチング前の発電契約者：「契約廃止　１件」</a:t>
          </a:r>
          <a:endParaRPr kumimoji="1" lang="en-US" altLang="ja-JP" sz="1100">
            <a:solidFill>
              <a:srgbClr val="FF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スイッチング</a:t>
          </a:r>
          <a:r>
            <a:rPr kumimoji="1" lang="ja-JP" altLang="en-US" sz="1100">
              <a:solidFill>
                <a:srgbClr val="FF0000"/>
              </a:solidFill>
              <a:effectLst/>
              <a:latin typeface="+mn-lt"/>
              <a:ea typeface="+mn-ea"/>
              <a:cs typeface="+mn-cs"/>
            </a:rPr>
            <a:t>後</a:t>
          </a:r>
          <a:r>
            <a:rPr kumimoji="1" lang="ja-JP" altLang="ja-JP" sz="1100">
              <a:solidFill>
                <a:srgbClr val="FF0000"/>
              </a:solidFill>
              <a:effectLst/>
              <a:latin typeface="+mn-lt"/>
              <a:ea typeface="+mn-ea"/>
              <a:cs typeface="+mn-cs"/>
            </a:rPr>
            <a:t>の発電契約者：「契約</a:t>
          </a:r>
          <a:r>
            <a:rPr kumimoji="1" lang="ja-JP" altLang="en-US" sz="1100">
              <a:solidFill>
                <a:srgbClr val="FF0000"/>
              </a:solidFill>
              <a:effectLst/>
              <a:latin typeface="+mn-lt"/>
              <a:ea typeface="+mn-ea"/>
              <a:cs typeface="+mn-cs"/>
            </a:rPr>
            <a:t>開始</a:t>
          </a:r>
          <a:r>
            <a:rPr kumimoji="1" lang="ja-JP" altLang="ja-JP" sz="1100">
              <a:solidFill>
                <a:srgbClr val="FF0000"/>
              </a:solidFill>
              <a:effectLst/>
              <a:latin typeface="+mn-lt"/>
              <a:ea typeface="+mn-ea"/>
              <a:cs typeface="+mn-cs"/>
            </a:rPr>
            <a:t>　１件」</a:t>
          </a:r>
          <a:endParaRPr lang="ja-JP" altLang="ja-JP">
            <a:solidFill>
              <a:srgbClr val="FF0000"/>
            </a:solidFill>
            <a:effectLst/>
          </a:endParaRPr>
        </a:p>
      </xdr:txBody>
    </xdr:sp>
    <xdr:clientData/>
  </xdr:twoCellAnchor>
  <xdr:twoCellAnchor>
    <xdr:from>
      <xdr:col>5</xdr:col>
      <xdr:colOff>601980</xdr:colOff>
      <xdr:row>28</xdr:row>
      <xdr:rowOff>152401</xdr:rowOff>
    </xdr:from>
    <xdr:to>
      <xdr:col>6</xdr:col>
      <xdr:colOff>129026</xdr:colOff>
      <xdr:row>28</xdr:row>
      <xdr:rowOff>275273</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2"/>
        </xdr:cNvCxnSpPr>
      </xdr:nvCxnSpPr>
      <xdr:spPr>
        <a:xfrm flipH="1" flipV="1">
          <a:off x="4373880" y="6880861"/>
          <a:ext cx="334766" cy="122872"/>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617220</xdr:colOff>
      <xdr:row>28</xdr:row>
      <xdr:rowOff>275273</xdr:rowOff>
    </xdr:from>
    <xdr:to>
      <xdr:col>6</xdr:col>
      <xdr:colOff>129026</xdr:colOff>
      <xdr:row>29</xdr:row>
      <xdr:rowOff>205740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2"/>
        </xdr:cNvCxnSpPr>
      </xdr:nvCxnSpPr>
      <xdr:spPr>
        <a:xfrm flipH="1">
          <a:off x="4389120" y="7003733"/>
          <a:ext cx="319526" cy="2352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662940</xdr:colOff>
      <xdr:row>28</xdr:row>
      <xdr:rowOff>275273</xdr:rowOff>
    </xdr:from>
    <xdr:to>
      <xdr:col>6</xdr:col>
      <xdr:colOff>129026</xdr:colOff>
      <xdr:row>31</xdr:row>
      <xdr:rowOff>182880</xdr:rowOff>
    </xdr:to>
    <xdr:cxnSp macro="">
      <xdr:nvCxnSpPr>
        <xdr:cNvPr id="6" name="直線矢印コネクタ 5">
          <a:extLst>
            <a:ext uri="{FF2B5EF4-FFF2-40B4-BE49-F238E27FC236}">
              <a16:creationId xmlns:a16="http://schemas.microsoft.com/office/drawing/2014/main" id="{00000000-0008-0000-0400-000006000000}"/>
            </a:ext>
          </a:extLst>
        </xdr:cNvPr>
        <xdr:cNvCxnSpPr>
          <a:stCxn id="3" idx="2"/>
        </xdr:cNvCxnSpPr>
      </xdr:nvCxnSpPr>
      <xdr:spPr>
        <a:xfrm flipH="1">
          <a:off x="4434840" y="7003733"/>
          <a:ext cx="273806" cy="86010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685800</xdr:colOff>
      <xdr:row>28</xdr:row>
      <xdr:rowOff>275273</xdr:rowOff>
    </xdr:from>
    <xdr:to>
      <xdr:col>6</xdr:col>
      <xdr:colOff>129026</xdr:colOff>
      <xdr:row>32</xdr:row>
      <xdr:rowOff>243840</xdr:rowOff>
    </xdr:to>
    <xdr:cxnSp macro="">
      <xdr:nvCxnSpPr>
        <xdr:cNvPr id="7" name="直線矢印コネクタ 6">
          <a:extLst>
            <a:ext uri="{FF2B5EF4-FFF2-40B4-BE49-F238E27FC236}">
              <a16:creationId xmlns:a16="http://schemas.microsoft.com/office/drawing/2014/main" id="{00000000-0008-0000-0400-000007000000}"/>
            </a:ext>
          </a:extLst>
        </xdr:cNvPr>
        <xdr:cNvCxnSpPr>
          <a:stCxn id="3" idx="2"/>
        </xdr:cNvCxnSpPr>
      </xdr:nvCxnSpPr>
      <xdr:spPr>
        <a:xfrm flipH="1">
          <a:off x="4457700" y="7003733"/>
          <a:ext cx="250946" cy="122586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647700</xdr:colOff>
      <xdr:row>28</xdr:row>
      <xdr:rowOff>275273</xdr:rowOff>
    </xdr:from>
    <xdr:to>
      <xdr:col>6</xdr:col>
      <xdr:colOff>129026</xdr:colOff>
      <xdr:row>30</xdr:row>
      <xdr:rowOff>198120</xdr:rowOff>
    </xdr:to>
    <xdr:cxnSp macro="">
      <xdr:nvCxnSpPr>
        <xdr:cNvPr id="8" name="直線矢印コネクタ 7">
          <a:extLst>
            <a:ext uri="{FF2B5EF4-FFF2-40B4-BE49-F238E27FC236}">
              <a16:creationId xmlns:a16="http://schemas.microsoft.com/office/drawing/2014/main" id="{00000000-0008-0000-0400-000008000000}"/>
            </a:ext>
          </a:extLst>
        </xdr:cNvPr>
        <xdr:cNvCxnSpPr>
          <a:stCxn id="3" idx="2"/>
        </xdr:cNvCxnSpPr>
      </xdr:nvCxnSpPr>
      <xdr:spPr>
        <a:xfrm flipH="1">
          <a:off x="4419600" y="7003733"/>
          <a:ext cx="289046" cy="57054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235323</xdr:colOff>
      <xdr:row>11</xdr:row>
      <xdr:rowOff>156882</xdr:rowOff>
    </xdr:from>
    <xdr:to>
      <xdr:col>8</xdr:col>
      <xdr:colOff>692134</xdr:colOff>
      <xdr:row>13</xdr:row>
      <xdr:rowOff>237150</xdr:rowOff>
    </xdr:to>
    <xdr:sp macro="" textlink="">
      <xdr:nvSpPr>
        <xdr:cNvPr id="9" name="円/楕円 4">
          <a:extLst>
            <a:ext uri="{FF2B5EF4-FFF2-40B4-BE49-F238E27FC236}">
              <a16:creationId xmlns:a16="http://schemas.microsoft.com/office/drawing/2014/main" id="{3436560F-A54E-461A-8800-CA2E4C17F980}"/>
            </a:ext>
          </a:extLst>
        </xdr:cNvPr>
        <xdr:cNvSpPr/>
      </xdr:nvSpPr>
      <xdr:spPr>
        <a:xfrm>
          <a:off x="7104529" y="2756647"/>
          <a:ext cx="456811" cy="573327"/>
        </a:xfrm>
        <a:prstGeom prst="ellipse">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120064</xdr:colOff>
      <xdr:row>10</xdr:row>
      <xdr:rowOff>156883</xdr:rowOff>
    </xdr:from>
    <xdr:to>
      <xdr:col>14</xdr:col>
      <xdr:colOff>267339</xdr:colOff>
      <xdr:row>14</xdr:row>
      <xdr:rowOff>161685</xdr:rowOff>
    </xdr:to>
    <xdr:sp macro="" textlink="">
      <xdr:nvSpPr>
        <xdr:cNvPr id="10" name="Text Box 8">
          <a:extLst>
            <a:ext uri="{FF2B5EF4-FFF2-40B4-BE49-F238E27FC236}">
              <a16:creationId xmlns:a16="http://schemas.microsoft.com/office/drawing/2014/main" id="{97DC057B-921E-4A8A-A7E9-2CCAC80FC8F7}"/>
            </a:ext>
          </a:extLst>
        </xdr:cNvPr>
        <xdr:cNvSpPr txBox="1">
          <a:spLocks noChangeArrowheads="1"/>
        </xdr:cNvSpPr>
      </xdr:nvSpPr>
      <xdr:spPr bwMode="auto">
        <a:xfrm>
          <a:off x="8087446" y="2510118"/>
          <a:ext cx="2197952" cy="9909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18288" rIns="0" bIns="18288" anchor="ctr" upright="1"/>
        <a:lstStyle/>
        <a:p>
          <a:pPr algn="l" rtl="0">
            <a:lnSpc>
              <a:spcPts val="1300"/>
            </a:lnSpc>
            <a:defRPr sz="1000"/>
          </a:pPr>
          <a:r>
            <a:rPr lang="ja-JP" altLang="en-US" sz="1100" b="0" i="0" u="none" strike="noStrike" baseline="0">
              <a:solidFill>
                <a:srgbClr val="FF0000"/>
              </a:solidFill>
              <a:latin typeface="HG丸ｺﾞｼｯｸM-PRO"/>
              <a:ea typeface="HG丸ｺﾞｼｯｸM-PRO"/>
            </a:rPr>
            <a:t>紙申込をされる場合は、お手数をおかけしますが押印のうえご提出をお願いします。</a:t>
          </a:r>
        </a:p>
      </xdr:txBody>
    </xdr:sp>
    <xdr:clientData/>
  </xdr:twoCellAnchor>
  <xdr:twoCellAnchor>
    <xdr:from>
      <xdr:col>8</xdr:col>
      <xdr:colOff>840440</xdr:colOff>
      <xdr:row>12</xdr:row>
      <xdr:rowOff>164886</xdr:rowOff>
    </xdr:from>
    <xdr:to>
      <xdr:col>11</xdr:col>
      <xdr:colOff>110268</xdr:colOff>
      <xdr:row>12</xdr:row>
      <xdr:rowOff>164886</xdr:rowOff>
    </xdr:to>
    <xdr:sp macro="" textlink="">
      <xdr:nvSpPr>
        <xdr:cNvPr id="11" name="Line 9">
          <a:extLst>
            <a:ext uri="{FF2B5EF4-FFF2-40B4-BE49-F238E27FC236}">
              <a16:creationId xmlns:a16="http://schemas.microsoft.com/office/drawing/2014/main" id="{9941DB15-56CC-4242-AA94-CF23E1A1106D}"/>
            </a:ext>
          </a:extLst>
        </xdr:cNvPr>
        <xdr:cNvSpPr>
          <a:spLocks noChangeShapeType="1"/>
        </xdr:cNvSpPr>
      </xdr:nvSpPr>
      <xdr:spPr bwMode="auto">
        <a:xfrm flipH="1" flipV="1">
          <a:off x="7709646" y="3011180"/>
          <a:ext cx="368004" cy="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oneCellAnchor>
    <xdr:from>
      <xdr:col>50</xdr:col>
      <xdr:colOff>8576</xdr:colOff>
      <xdr:row>0</xdr:row>
      <xdr:rowOff>47625</xdr:rowOff>
    </xdr:from>
    <xdr:ext cx="7956089" cy="892552"/>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099658" y="47625"/>
          <a:ext cx="7956089"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①</a:t>
          </a:r>
          <a:r>
            <a:rPr kumimoji="1" lang="ja-JP" altLang="ja-JP" sz="1600" b="0">
              <a:solidFill>
                <a:srgbClr val="FF0000"/>
              </a:solidFill>
              <a:effectLst/>
              <a:latin typeface="+mn-lt"/>
              <a:ea typeface="+mn-ea"/>
              <a:cs typeface="+mn-cs"/>
            </a:rPr>
            <a:t>受電地点特定番号（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桁）および供給地点特定番号（</a:t>
          </a:r>
          <a:r>
            <a:rPr kumimoji="1" lang="en-US" altLang="ja-JP" sz="1600" b="0">
              <a:solidFill>
                <a:srgbClr val="FF0000"/>
              </a:solidFill>
              <a:effectLst/>
              <a:latin typeface="+mn-lt"/>
              <a:ea typeface="+mn-ea"/>
              <a:cs typeface="+mn-cs"/>
            </a:rPr>
            <a:t>22</a:t>
          </a:r>
          <a:r>
            <a:rPr kumimoji="1" lang="ja-JP" altLang="ja-JP" sz="1600" b="0">
              <a:solidFill>
                <a:srgbClr val="FF0000"/>
              </a:solidFill>
              <a:effectLst/>
              <a:latin typeface="+mn-lt"/>
              <a:ea typeface="+mn-ea"/>
              <a:cs typeface="+mn-cs"/>
            </a:rPr>
            <a:t>桁）を記載下さい。</a:t>
          </a:r>
          <a:endParaRPr lang="ja-JP" altLang="ja-JP" sz="1600">
            <a:solidFill>
              <a:srgbClr val="FF0000"/>
            </a:solidFill>
            <a:effectLst/>
          </a:endParaRPr>
        </a:p>
        <a:p>
          <a:r>
            <a:rPr kumimoji="1" lang="ja-JP" altLang="ja-JP" sz="1600" b="0">
              <a:solidFill>
                <a:srgbClr val="FF0000"/>
              </a:solidFill>
              <a:effectLst/>
              <a:latin typeface="+mn-lt"/>
              <a:ea typeface="+mn-ea"/>
              <a:cs typeface="+mn-cs"/>
            </a:rPr>
            <a:t>　　（新設で発番されていない場合を除きます。</a:t>
          </a:r>
          <a:br>
            <a:rPr kumimoji="1" lang="en-US" altLang="ja-JP" sz="1600" b="0">
              <a:solidFill>
                <a:srgbClr val="FF0000"/>
              </a:solidFill>
              <a:effectLst/>
              <a:latin typeface="+mn-lt"/>
              <a:ea typeface="+mn-ea"/>
              <a:cs typeface="+mn-cs"/>
            </a:rPr>
          </a:br>
          <a:r>
            <a:rPr kumimoji="1" lang="ja-JP" altLang="ja-JP" sz="1600" b="0">
              <a:solidFill>
                <a:srgbClr val="FF0000"/>
              </a:solidFill>
              <a:effectLst/>
              <a:latin typeface="+mn-lt"/>
              <a:ea typeface="+mn-ea"/>
              <a:cs typeface="+mn-cs"/>
            </a:rPr>
            <a:t>　　　例：需要側が既設で発電側が新設の場合には，供給地点特定番号のみ記載下さい。）</a:t>
          </a:r>
          <a:endParaRPr lang="ja-JP" altLang="ja-JP" sz="1600">
            <a:solidFill>
              <a:srgbClr val="FF0000"/>
            </a:solidFill>
            <a:effectLst/>
          </a:endParaRPr>
        </a:p>
      </xdr:txBody>
    </xdr:sp>
    <xdr:clientData/>
  </xdr:oneCellAnchor>
  <xdr:oneCellAnchor>
    <xdr:from>
      <xdr:col>50</xdr:col>
      <xdr:colOff>8576</xdr:colOff>
      <xdr:row>6</xdr:row>
      <xdr:rowOff>119774</xdr:rowOff>
    </xdr:from>
    <xdr:ext cx="4022968" cy="2722038"/>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7099658" y="1401727"/>
          <a:ext cx="4022968" cy="2722038"/>
        </a:xfrm>
        <a:prstGeom prst="rect">
          <a:avLst/>
        </a:prstGeom>
        <a:solidFill>
          <a:schemeClr val="bg1"/>
        </a:solidFill>
        <a:ln w="15875">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pPr>
            <a:lnSpc>
              <a:spcPts val="2000"/>
            </a:lnSpc>
          </a:pPr>
          <a:r>
            <a:rPr kumimoji="1" lang="ja-JP" altLang="en-US" sz="1600" b="1">
              <a:solidFill>
                <a:srgbClr val="FF0000"/>
              </a:solidFill>
              <a:effectLst/>
              <a:latin typeface="+mn-lt"/>
              <a:ea typeface="+mn-ea"/>
              <a:cs typeface="+mn-cs"/>
            </a:rPr>
            <a:t>③</a:t>
          </a:r>
          <a:r>
            <a:rPr kumimoji="1" lang="ja-JP" altLang="en-US" sz="1600">
              <a:solidFill>
                <a:srgbClr val="FF0000"/>
              </a:solidFill>
              <a:effectLst/>
              <a:latin typeface="+mn-lt"/>
              <a:ea typeface="+mn-ea"/>
              <a:cs typeface="+mn-cs"/>
            </a:rPr>
            <a:t>申込内容リスト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・地点の追加（新設）</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・地点の追加（既設・設備変更なし）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・地点の廃止（設備撤去なし）</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・地点の廃止（設備撤去あり）</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・契約受電電力の変更（設備変更あり）</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・契約受電電力の変更（設備変更なし）</a:t>
          </a:r>
          <a:endParaRPr lang="ja-JP" altLang="ja-JP" sz="1600">
            <a:solidFill>
              <a:srgbClr val="FF0000"/>
            </a:solidFill>
            <a:effectLst/>
          </a:endParaRPr>
        </a:p>
        <a:p>
          <a:pPr>
            <a:lnSpc>
              <a:spcPts val="20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・契約受電電力の変更を伴わない設備変更</a:t>
          </a:r>
          <a:endParaRPr lang="ja-JP" altLang="ja-JP" sz="1600">
            <a:solidFill>
              <a:srgbClr val="FF0000"/>
            </a:solidFill>
            <a:effectLst/>
          </a:endParaRPr>
        </a:p>
        <a:p>
          <a:pPr>
            <a:lnSpc>
              <a:spcPts val="1900"/>
            </a:lnSpc>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・その他（発電者の名義変更など）</a:t>
          </a:r>
          <a:endParaRPr kumimoji="1" lang="ja-JP" altLang="en-US" sz="1600">
            <a:solidFill>
              <a:srgbClr val="FF0000"/>
            </a:solidFill>
          </a:endParaRPr>
        </a:p>
      </xdr:txBody>
    </xdr:sp>
    <xdr:clientData/>
  </xdr:oneCellAnchor>
  <xdr:oneCellAnchor>
    <xdr:from>
      <xdr:col>50</xdr:col>
      <xdr:colOff>8576</xdr:colOff>
      <xdr:row>4</xdr:row>
      <xdr:rowOff>137901</xdr:rowOff>
    </xdr:from>
    <xdr:ext cx="2813903" cy="3394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099658" y="953689"/>
          <a:ext cx="281390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②</a:t>
          </a:r>
          <a:r>
            <a:rPr kumimoji="1" lang="ja-JP" altLang="en-US" sz="1600">
              <a:solidFill>
                <a:srgbClr val="FF0000"/>
              </a:solidFill>
            </a:rPr>
            <a:t>郵便番号は必ず記載下さい。</a:t>
          </a:r>
        </a:p>
      </xdr:txBody>
    </xdr:sp>
    <xdr:clientData/>
  </xdr:oneCellAnchor>
  <xdr:oneCellAnchor>
    <xdr:from>
      <xdr:col>50</xdr:col>
      <xdr:colOff>8576</xdr:colOff>
      <xdr:row>20</xdr:row>
      <xdr:rowOff>113571</xdr:rowOff>
    </xdr:from>
    <xdr:ext cx="3492559" cy="625812"/>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099658" y="4963477"/>
          <a:ext cx="3492559"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⑤</a:t>
          </a:r>
          <a:r>
            <a:rPr kumimoji="1" lang="ja-JP" altLang="en-US" sz="1600">
              <a:solidFill>
                <a:srgbClr val="FF0000"/>
              </a:solidFill>
            </a:rPr>
            <a:t>承諾書の有無について記載下さい。</a:t>
          </a:r>
          <a:endParaRPr kumimoji="1" lang="en-US" altLang="ja-JP" sz="1600">
            <a:solidFill>
              <a:srgbClr val="FF0000"/>
            </a:solidFill>
          </a:endParaRPr>
        </a:p>
        <a:p>
          <a:r>
            <a:rPr kumimoji="1" lang="ja-JP" altLang="en-US" sz="1600">
              <a:solidFill>
                <a:srgbClr val="FF0000"/>
              </a:solidFill>
            </a:rPr>
            <a:t>　・発電者に承諾いただいている。</a:t>
          </a:r>
        </a:p>
      </xdr:txBody>
    </xdr:sp>
    <xdr:clientData/>
  </xdr:oneCellAnchor>
  <xdr:oneCellAnchor>
    <xdr:from>
      <xdr:col>50</xdr:col>
      <xdr:colOff>8576</xdr:colOff>
      <xdr:row>41</xdr:row>
      <xdr:rowOff>19496</xdr:rowOff>
    </xdr:from>
    <xdr:ext cx="6786913" cy="339443"/>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7099658" y="10122720"/>
          <a:ext cx="6786913" cy="33944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⑦</a:t>
          </a:r>
          <a:r>
            <a:rPr kumimoji="1" lang="ja-JP" altLang="en-US" sz="1600" b="0">
              <a:solidFill>
                <a:srgbClr val="FF0000"/>
              </a:solidFill>
            </a:rPr>
            <a:t>広域的運営推進機関が発番する発電</a:t>
          </a:r>
          <a:r>
            <a:rPr kumimoji="1" lang="en-US" altLang="ja-JP" sz="1600" b="0">
              <a:solidFill>
                <a:srgbClr val="FF0000"/>
              </a:solidFill>
            </a:rPr>
            <a:t>BG</a:t>
          </a:r>
          <a:r>
            <a:rPr kumimoji="1" lang="ja-JP" altLang="en-US" sz="1600" b="0">
              <a:solidFill>
                <a:srgbClr val="FF0000"/>
              </a:solidFill>
            </a:rPr>
            <a:t>コード、系統コードをご記入下さい。</a:t>
          </a:r>
        </a:p>
      </xdr:txBody>
    </xdr:sp>
    <xdr:clientData/>
  </xdr:oneCellAnchor>
  <xdr:oneCellAnchor>
    <xdr:from>
      <xdr:col>50</xdr:col>
      <xdr:colOff>8576</xdr:colOff>
      <xdr:row>23</xdr:row>
      <xdr:rowOff>7169</xdr:rowOff>
    </xdr:from>
    <xdr:ext cx="3291974" cy="4073798"/>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7099658" y="5690793"/>
          <a:ext cx="3291974" cy="4073798"/>
        </a:xfrm>
        <a:prstGeom prst="rect">
          <a:avLst/>
        </a:prstGeom>
        <a:solidFill>
          <a:sysClr val="window" lastClr="FFFFFF"/>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spAutoFit/>
        </a:bodyPr>
        <a:lstStyle/>
        <a:p>
          <a:r>
            <a:rPr kumimoji="1" lang="ja-JP" altLang="en-US" sz="1600" b="1">
              <a:solidFill>
                <a:srgbClr val="FF0000"/>
              </a:solidFill>
            </a:rPr>
            <a:t>⑥</a:t>
          </a:r>
          <a:r>
            <a:rPr kumimoji="1" lang="ja-JP" altLang="en-US" sz="1600" b="0">
              <a:solidFill>
                <a:srgbClr val="FF0000"/>
              </a:solidFill>
            </a:rPr>
            <a:t>発電種別リスト</a:t>
          </a:r>
          <a:endParaRPr kumimoji="1" lang="en-US" altLang="ja-JP" sz="1600" b="0">
            <a:solidFill>
              <a:srgbClr val="FF0000"/>
            </a:solidFill>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・太陽光</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・水力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・風力</a:t>
          </a:r>
          <a:r>
            <a:rPr kumimoji="1" lang="ja-JP" altLang="en-US" sz="1600">
              <a:solidFill>
                <a:srgbClr val="FF0000"/>
              </a:solidFill>
              <a:effectLst/>
              <a:latin typeface="+mn-lt"/>
              <a:ea typeface="+mn-ea"/>
              <a:cs typeface="+mn-cs"/>
            </a:rPr>
            <a:t>（洋上）</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・風力（陸上）</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・ﾊﾞｲｵﾏｽ</a:t>
          </a:r>
          <a:r>
            <a:rPr kumimoji="1" lang="ja-JP" altLang="en-US" sz="1600">
              <a:solidFill>
                <a:srgbClr val="FF0000"/>
              </a:solidFill>
              <a:effectLst/>
              <a:latin typeface="+mn-lt"/>
              <a:ea typeface="+mn-ea"/>
              <a:cs typeface="+mn-cs"/>
            </a:rPr>
            <a:t>（混焼）</a:t>
          </a:r>
          <a:endParaRPr kumimoji="1" lang="en-US" altLang="ja-JP" sz="16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（専焼）</a:t>
          </a:r>
          <a:endParaRPr lang="ja-JP" altLang="ja-JP" sz="16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rgbClr val="FF0000"/>
              </a:solidFill>
              <a:effectLst/>
              <a:latin typeface="+mn-lt"/>
              <a:ea typeface="+mn-ea"/>
              <a:cs typeface="+mn-cs"/>
            </a:rPr>
            <a:t>　・ﾊﾞｲｵﾏｽ</a:t>
          </a:r>
          <a:r>
            <a:rPr kumimoji="1" lang="ja-JP" altLang="en-US" sz="1600">
              <a:solidFill>
                <a:srgbClr val="FF0000"/>
              </a:solidFill>
              <a:effectLst/>
              <a:latin typeface="+mn-lt"/>
              <a:ea typeface="+mn-ea"/>
              <a:cs typeface="+mn-cs"/>
            </a:rPr>
            <a:t>（地域資源）</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・火力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・揚水</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・原子力</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・地熱</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・太陽光＋蓄電池</a:t>
          </a:r>
          <a:endParaRPr lang="ja-JP" altLang="ja-JP" sz="24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・その他</a:t>
          </a:r>
          <a:endParaRPr kumimoji="1" lang="en-US" altLang="ja-JP" sz="2400" b="0">
            <a:solidFill>
              <a:srgbClr val="FF0000"/>
            </a:solidFill>
          </a:endParaRPr>
        </a:p>
      </xdr:txBody>
    </xdr:sp>
    <xdr:clientData/>
  </xdr:oneCellAnchor>
  <xdr:oneCellAnchor>
    <xdr:from>
      <xdr:col>50</xdr:col>
      <xdr:colOff>8576</xdr:colOff>
      <xdr:row>50</xdr:row>
      <xdr:rowOff>495175</xdr:rowOff>
    </xdr:from>
    <xdr:ext cx="7850354" cy="892552"/>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132841" y="12788028"/>
          <a:ext cx="7850354" cy="89255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⑩</a:t>
          </a:r>
          <a:r>
            <a:rPr kumimoji="1" lang="ja-JP" altLang="en-US" sz="1600" b="0">
              <a:solidFill>
                <a:srgbClr val="FF0000"/>
              </a:solidFill>
            </a:rPr>
            <a:t>揚水・蓄電池特措の適用有無について記載をお願いします。</a:t>
          </a:r>
          <a:endParaRPr kumimoji="1" lang="en-US" altLang="ja-JP" sz="1600" b="0">
            <a:solidFill>
              <a:srgbClr val="FF0000"/>
            </a:solidFill>
          </a:endParaRPr>
        </a:p>
        <a:p>
          <a:r>
            <a:rPr kumimoji="1" lang="ja-JP" altLang="en-US" sz="1600" b="0">
              <a:solidFill>
                <a:srgbClr val="FF0000"/>
              </a:solidFill>
            </a:rPr>
            <a:t>なお、「特別措置適用の有無」に関しては、託送供給等約款 附則の</a:t>
          </a:r>
          <a:endParaRPr kumimoji="1" lang="en-US" altLang="ja-JP" sz="1600" b="0">
            <a:solidFill>
              <a:srgbClr val="FF0000"/>
            </a:solidFill>
          </a:endParaRPr>
        </a:p>
        <a:p>
          <a:r>
            <a:rPr kumimoji="1" lang="ja-JP" altLang="en-US" sz="1600" b="0">
              <a:solidFill>
                <a:srgbClr val="FF0000"/>
              </a:solidFill>
            </a:rPr>
            <a:t>揚水発電設備または蓄電池の接続供給に係る特別措置の適用希望有無を記載ください。</a:t>
          </a:r>
        </a:p>
      </xdr:txBody>
    </xdr:sp>
    <xdr:clientData/>
  </xdr:oneCellAnchor>
  <xdr:oneCellAnchor>
    <xdr:from>
      <xdr:col>50</xdr:col>
      <xdr:colOff>8576</xdr:colOff>
      <xdr:row>54</xdr:row>
      <xdr:rowOff>114676</xdr:rowOff>
    </xdr:from>
    <xdr:ext cx="8054064" cy="934193"/>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8132841" y="13707411"/>
          <a:ext cx="8054064" cy="934193"/>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rgbClr val="FF0000"/>
              </a:solidFill>
            </a:rPr>
            <a:t>⑪</a:t>
          </a:r>
          <a:r>
            <a:rPr kumimoji="1" lang="ja-JP" altLang="en-US" sz="1600" b="0">
              <a:solidFill>
                <a:srgbClr val="FF0000"/>
              </a:solidFill>
            </a:rPr>
            <a:t>その他特記事項</a:t>
          </a:r>
          <a:endParaRPr kumimoji="1" lang="en-US" altLang="ja-JP" sz="1600" b="0">
            <a:solidFill>
              <a:srgbClr val="FF0000"/>
            </a:solidFill>
          </a:endParaRPr>
        </a:p>
        <a:p>
          <a:r>
            <a:rPr kumimoji="1" lang="ja-JP" altLang="en-US" sz="1600" b="0">
              <a:solidFill>
                <a:srgbClr val="FF0000"/>
              </a:solidFill>
            </a:rPr>
            <a:t>　　・</a:t>
          </a:r>
          <a:r>
            <a:rPr kumimoji="1" lang="ja-JP" altLang="ja-JP" sz="1600">
              <a:solidFill>
                <a:srgbClr val="FF0000"/>
              </a:solidFill>
              <a:effectLst/>
              <a:latin typeface="+mn-lt"/>
              <a:ea typeface="+mn-ea"/>
              <a:cs typeface="+mn-cs"/>
            </a:rPr>
            <a:t>発電側のスイッチング申込み時，“繰上”の検針日を希望される場合はその他特記事項に</a:t>
          </a:r>
          <a:endParaRPr kumimoji="1" lang="en-US" altLang="ja-JP" sz="1600">
            <a:solidFill>
              <a:srgbClr val="FF000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補記をお願いいたします。（例：「繰上」検針日を希望します）</a:t>
          </a:r>
          <a:endParaRPr lang="ja-JP" altLang="ja-JP" sz="1600">
            <a:solidFill>
              <a:srgbClr val="FF0000"/>
            </a:solidFill>
            <a:effectLst/>
          </a:endParaRPr>
        </a:p>
      </xdr:txBody>
    </xdr:sp>
    <xdr:clientData/>
  </xdr:oneCellAnchor>
  <xdr:oneCellAnchor>
    <xdr:from>
      <xdr:col>37</xdr:col>
      <xdr:colOff>17145</xdr:colOff>
      <xdr:row>3</xdr:row>
      <xdr:rowOff>247650</xdr:rowOff>
    </xdr:from>
    <xdr:ext cx="442172" cy="425822"/>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5396865" y="796290"/>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①</a:t>
          </a:r>
        </a:p>
      </xdr:txBody>
    </xdr:sp>
    <xdr:clientData/>
  </xdr:oneCellAnchor>
  <xdr:oneCellAnchor>
    <xdr:from>
      <xdr:col>24</xdr:col>
      <xdr:colOff>45720</xdr:colOff>
      <xdr:row>5</xdr:row>
      <xdr:rowOff>169545</xdr:rowOff>
    </xdr:from>
    <xdr:ext cx="442172" cy="425822"/>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642360" y="1175385"/>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②</a:t>
          </a:r>
        </a:p>
      </xdr:txBody>
    </xdr:sp>
    <xdr:clientData/>
  </xdr:oneCellAnchor>
  <xdr:oneCellAnchor>
    <xdr:from>
      <xdr:col>35</xdr:col>
      <xdr:colOff>74900</xdr:colOff>
      <xdr:row>9</xdr:row>
      <xdr:rowOff>152400</xdr:rowOff>
    </xdr:from>
    <xdr:ext cx="442172" cy="425822"/>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139959" y="2115671"/>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③</a:t>
          </a:r>
        </a:p>
      </xdr:txBody>
    </xdr:sp>
    <xdr:clientData/>
  </xdr:oneCellAnchor>
  <xdr:oneCellAnchor>
    <xdr:from>
      <xdr:col>35</xdr:col>
      <xdr:colOff>74900</xdr:colOff>
      <xdr:row>12</xdr:row>
      <xdr:rowOff>30480</xdr:rowOff>
    </xdr:from>
    <xdr:ext cx="442172" cy="425822"/>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5139959" y="2513704"/>
          <a:ext cx="44217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rgbClr val="FF0000"/>
              </a:solidFill>
            </a:rPr>
            <a:t>④</a:t>
          </a:r>
        </a:p>
      </xdr:txBody>
    </xdr:sp>
    <xdr:clientData/>
  </xdr:oneCellAnchor>
  <xdr:oneCellAnchor>
    <xdr:from>
      <xdr:col>50</xdr:col>
      <xdr:colOff>8576</xdr:colOff>
      <xdr:row>17</xdr:row>
      <xdr:rowOff>171682</xdr:rowOff>
    </xdr:from>
    <xdr:ext cx="5035481" cy="625812"/>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7099658" y="4187870"/>
          <a:ext cx="5035481"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t">
          <a:spAutoFit/>
        </a:bodyPr>
        <a:lstStyle/>
        <a:p>
          <a:r>
            <a:rPr kumimoji="1" lang="ja-JP" altLang="en-US" sz="1600" b="1">
              <a:solidFill>
                <a:srgbClr val="FF0000"/>
              </a:solidFill>
            </a:rPr>
            <a:t>④</a:t>
          </a:r>
          <a:r>
            <a:rPr kumimoji="1" lang="ja-JP" altLang="en-US" sz="1600">
              <a:solidFill>
                <a:srgbClr val="FF0000"/>
              </a:solidFill>
            </a:rPr>
            <a:t>アクセス設備の運用開始希望日について記載下さい。</a:t>
          </a:r>
          <a:endParaRPr kumimoji="1" lang="en-US" altLang="ja-JP" sz="1600">
            <a:solidFill>
              <a:srgbClr val="FF0000"/>
            </a:solidFill>
          </a:endParaRPr>
        </a:p>
        <a:p>
          <a:r>
            <a:rPr kumimoji="1" lang="ja-JP" altLang="en-US" sz="1600">
              <a:solidFill>
                <a:srgbClr val="FF0000"/>
              </a:solidFill>
            </a:rPr>
            <a:t>　アクセス設備：発電場所と送電系統を接続する設備</a:t>
          </a:r>
        </a:p>
      </xdr:txBody>
    </xdr:sp>
    <xdr:clientData/>
  </xdr:oneCellAnchor>
  <xdr:oneCellAnchor>
    <xdr:from>
      <xdr:col>35</xdr:col>
      <xdr:colOff>93890</xdr:colOff>
      <xdr:row>14</xdr:row>
      <xdr:rowOff>2721</xdr:rowOff>
    </xdr:from>
    <xdr:ext cx="423182" cy="425822"/>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158949" y="327483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⑤</a:t>
          </a:r>
        </a:p>
      </xdr:txBody>
    </xdr:sp>
    <xdr:clientData/>
  </xdr:oneCellAnchor>
  <xdr:oneCellAnchor>
    <xdr:from>
      <xdr:col>45</xdr:col>
      <xdr:colOff>81643</xdr:colOff>
      <xdr:row>43</xdr:row>
      <xdr:rowOff>136072</xdr:rowOff>
    </xdr:from>
    <xdr:ext cx="423182" cy="425822"/>
    <xdr:sp macro="" textlink="">
      <xdr:nvSpPr>
        <xdr:cNvPr id="16" name="テキスト ボックス 15">
          <a:extLst>
            <a:ext uri="{FF2B5EF4-FFF2-40B4-BE49-F238E27FC236}">
              <a16:creationId xmlns:a16="http://schemas.microsoft.com/office/drawing/2014/main" id="{00000000-0008-0000-0500-000010000000}"/>
            </a:ext>
          </a:extLst>
        </xdr:cNvPr>
        <xdr:cNvSpPr txBox="1"/>
      </xdr:nvSpPr>
      <xdr:spPr>
        <a:xfrm>
          <a:off x="7320643" y="11070772"/>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2721</xdr:colOff>
      <xdr:row>43</xdr:row>
      <xdr:rowOff>111578</xdr:rowOff>
    </xdr:from>
    <xdr:ext cx="423182" cy="425822"/>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4041321" y="1104627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⑥</a:t>
          </a:r>
        </a:p>
      </xdr:txBody>
    </xdr:sp>
    <xdr:clientData/>
  </xdr:oneCellAnchor>
  <xdr:oneCellAnchor>
    <xdr:from>
      <xdr:col>24</xdr:col>
      <xdr:colOff>5443</xdr:colOff>
      <xdr:row>44</xdr:row>
      <xdr:rowOff>155121</xdr:rowOff>
    </xdr:from>
    <xdr:ext cx="423182" cy="425822"/>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4044043" y="1131842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45</xdr:col>
      <xdr:colOff>76200</xdr:colOff>
      <xdr:row>44</xdr:row>
      <xdr:rowOff>130628</xdr:rowOff>
    </xdr:from>
    <xdr:ext cx="423182" cy="425822"/>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7315200" y="11293928"/>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⑦</a:t>
          </a:r>
        </a:p>
      </xdr:txBody>
    </xdr:sp>
    <xdr:clientData/>
  </xdr:oneCellAnchor>
  <xdr:oneCellAnchor>
    <xdr:from>
      <xdr:col>36</xdr:col>
      <xdr:colOff>4324</xdr:colOff>
      <xdr:row>45</xdr:row>
      <xdr:rowOff>160563</xdr:rowOff>
    </xdr:from>
    <xdr:ext cx="423182" cy="425822"/>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5203853" y="11196116"/>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⑧</a:t>
          </a:r>
        </a:p>
      </xdr:txBody>
    </xdr:sp>
    <xdr:clientData/>
  </xdr:oneCellAnchor>
  <xdr:oneCellAnchor>
    <xdr:from>
      <xdr:col>50</xdr:col>
      <xdr:colOff>8576</xdr:colOff>
      <xdr:row>43</xdr:row>
      <xdr:rowOff>640</xdr:rowOff>
    </xdr:from>
    <xdr:ext cx="5063124" cy="1692771"/>
    <xdr:sp macro="" textlink="">
      <xdr:nvSpPr>
        <xdr:cNvPr id="21" name="正方形/長方形 20">
          <a:extLst>
            <a:ext uri="{FF2B5EF4-FFF2-40B4-BE49-F238E27FC236}">
              <a16:creationId xmlns:a16="http://schemas.microsoft.com/office/drawing/2014/main" id="{00000000-0008-0000-0500-000015000000}"/>
            </a:ext>
          </a:extLst>
        </xdr:cNvPr>
        <xdr:cNvSpPr/>
      </xdr:nvSpPr>
      <xdr:spPr>
        <a:xfrm>
          <a:off x="7099658" y="10570028"/>
          <a:ext cx="5063124" cy="1692771"/>
        </a:xfrm>
        <a:prstGeom prst="rect">
          <a:avLst/>
        </a:prstGeom>
        <a:solidFill>
          <a:sysClr val="window" lastClr="FFFFFF"/>
        </a:solidFill>
        <a:ln>
          <a:no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36000" tIns="36000" rIns="36000" bIns="36000" numCol="1" spcCol="0" rtlCol="0" fromWordArt="0" anchor="t" anchorCtr="0" forceAA="0" compatLnSpc="1">
          <a:prstTxWarp prst="textNoShape">
            <a:avLst/>
          </a:prstTxWarp>
          <a:spAutoFit/>
        </a:bodyPr>
        <a:lstStyle/>
        <a:p>
          <a:r>
            <a:rPr kumimoji="1" lang="ja-JP" altLang="en-US" sz="1600" b="1">
              <a:solidFill>
                <a:srgbClr val="FF0000"/>
              </a:solidFill>
              <a:effectLst/>
              <a:latin typeface="+mn-lt"/>
              <a:ea typeface="+mn-ea"/>
              <a:cs typeface="+mn-cs"/>
            </a:rPr>
            <a:t>⑧</a:t>
          </a:r>
          <a:r>
            <a:rPr kumimoji="1" lang="ja-JP" altLang="en-US" sz="1600">
              <a:solidFill>
                <a:srgbClr val="FF0000"/>
              </a:solidFill>
              <a:effectLst/>
              <a:latin typeface="+mn-lt"/>
              <a:ea typeface="+mn-ea"/>
              <a:cs typeface="+mn-cs"/>
            </a:rPr>
            <a:t>固定買取価格制度の利用有無リスト</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特例制度①（変動）</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特例制度①（非変動）</a:t>
          </a:r>
          <a:r>
            <a:rPr kumimoji="1" lang="ja-JP" altLang="en-US" sz="1600">
              <a:solidFill>
                <a:srgbClr val="FF0000"/>
              </a:solidFill>
              <a:effectLst/>
              <a:latin typeface="+mn-lt"/>
              <a:ea typeface="+mn-ea"/>
              <a:cs typeface="+mn-cs"/>
            </a:rPr>
            <a:t>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特例制度② </a:t>
          </a:r>
          <a:endParaRPr kumimoji="1" lang="en-US" altLang="ja-JP" sz="1600">
            <a:solidFill>
              <a:srgbClr val="FF0000"/>
            </a:solidFill>
            <a:effectLst/>
            <a:latin typeface="+mn-lt"/>
            <a:ea typeface="+mn-ea"/>
            <a:cs typeface="+mn-cs"/>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・利用する 特例制度を適用しない </a:t>
          </a:r>
          <a:endParaRPr lang="ja-JP" altLang="ja-JP" sz="1600">
            <a:solidFill>
              <a:srgbClr val="FF0000"/>
            </a:solidFill>
            <a:effectLst/>
          </a:endParaRPr>
        </a:p>
        <a:p>
          <a:r>
            <a:rPr kumimoji="1" lang="ja-JP" altLang="en-US" sz="1600">
              <a:solidFill>
                <a:srgbClr val="FF0000"/>
              </a:solidFill>
              <a:effectLst/>
              <a:latin typeface="+mn-lt"/>
              <a:ea typeface="+mn-ea"/>
              <a:cs typeface="+mn-cs"/>
            </a:rPr>
            <a:t>　</a:t>
          </a:r>
          <a:r>
            <a:rPr kumimoji="1" lang="ja-JP" altLang="ja-JP" sz="1600">
              <a:solidFill>
                <a:srgbClr val="FF0000"/>
              </a:solidFill>
              <a:effectLst/>
              <a:latin typeface="+mn-lt"/>
              <a:ea typeface="+mn-ea"/>
              <a:cs typeface="+mn-cs"/>
            </a:rPr>
            <a:t>・利用しない</a:t>
          </a:r>
          <a:endParaRPr lang="ja-JP" altLang="ja-JP" sz="1600">
            <a:solidFill>
              <a:srgbClr val="FF0000"/>
            </a:solidFill>
            <a:effectLst/>
          </a:endParaRPr>
        </a:p>
      </xdr:txBody>
    </xdr:sp>
    <xdr:clientData/>
  </xdr:oneCellAnchor>
  <xdr:oneCellAnchor>
    <xdr:from>
      <xdr:col>50</xdr:col>
      <xdr:colOff>8576</xdr:colOff>
      <xdr:row>49</xdr:row>
      <xdr:rowOff>87606</xdr:rowOff>
    </xdr:from>
    <xdr:ext cx="5218160" cy="625812"/>
    <xdr:sp macro="" textlink="">
      <xdr:nvSpPr>
        <xdr:cNvPr id="22" name="テキスト ボックス 21">
          <a:extLst>
            <a:ext uri="{FF2B5EF4-FFF2-40B4-BE49-F238E27FC236}">
              <a16:creationId xmlns:a16="http://schemas.microsoft.com/office/drawing/2014/main" id="{00000000-0008-0000-0500-000016000000}"/>
            </a:ext>
          </a:extLst>
        </xdr:cNvPr>
        <xdr:cNvSpPr txBox="1"/>
      </xdr:nvSpPr>
      <xdr:spPr>
        <a:xfrm>
          <a:off x="7099658" y="12378218"/>
          <a:ext cx="5218160" cy="625812"/>
        </a:xfrm>
        <a:prstGeom prst="rect">
          <a:avLst/>
        </a:prstGeom>
        <a:solidFill>
          <a:schemeClr val="bg1"/>
        </a:solidFill>
        <a:ln w="158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solidFill>
                <a:srgbClr val="FF0000"/>
              </a:solidFill>
            </a:rPr>
            <a:t>⑨</a:t>
          </a:r>
          <a:r>
            <a:rPr kumimoji="1" lang="en-US" altLang="ja-JP" sz="1600" b="0">
              <a:solidFill>
                <a:srgbClr val="FF0000"/>
              </a:solidFill>
            </a:rPr>
            <a:t>FIP</a:t>
          </a:r>
          <a:r>
            <a:rPr kumimoji="1" lang="ja-JP" altLang="en-US" sz="1600" b="0">
              <a:solidFill>
                <a:srgbClr val="FF0000"/>
              </a:solidFill>
            </a:rPr>
            <a:t>制度の利用有無に関して記載ください。</a:t>
          </a:r>
          <a:endParaRPr kumimoji="1" lang="en-US" altLang="ja-JP" sz="1600" b="0">
            <a:solidFill>
              <a:srgbClr val="FF0000"/>
            </a:solidFill>
          </a:endParaRPr>
        </a:p>
        <a:p>
          <a:r>
            <a:rPr kumimoji="1" lang="ja-JP" altLang="en-US" sz="1600" b="0">
              <a:solidFill>
                <a:srgbClr val="FF0000"/>
              </a:solidFill>
            </a:rPr>
            <a:t>　なお、「有」の場合は、「事業計画認定日」も記載ください。</a:t>
          </a:r>
        </a:p>
      </xdr:txBody>
    </xdr:sp>
    <xdr:clientData/>
  </xdr:oneCellAnchor>
  <xdr:oneCellAnchor>
    <xdr:from>
      <xdr:col>36</xdr:col>
      <xdr:colOff>4324</xdr:colOff>
      <xdr:row>46</xdr:row>
      <xdr:rowOff>204106</xdr:rowOff>
    </xdr:from>
    <xdr:ext cx="423182" cy="425822"/>
    <xdr:sp macro="" textlink="">
      <xdr:nvSpPr>
        <xdr:cNvPr id="23" name="テキスト ボックス 22">
          <a:extLst>
            <a:ext uri="{FF2B5EF4-FFF2-40B4-BE49-F238E27FC236}">
              <a16:creationId xmlns:a16="http://schemas.microsoft.com/office/drawing/2014/main" id="{00000000-0008-0000-0500-000017000000}"/>
            </a:ext>
          </a:extLst>
        </xdr:cNvPr>
        <xdr:cNvSpPr txBox="1"/>
      </xdr:nvSpPr>
      <xdr:spPr>
        <a:xfrm>
          <a:off x="5203853" y="11472741"/>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57149</xdr:rowOff>
    </xdr:from>
    <xdr:ext cx="423182" cy="425822"/>
    <xdr:sp macro="" textlink="">
      <xdr:nvSpPr>
        <xdr:cNvPr id="24" name="テキスト ボックス 23">
          <a:extLst>
            <a:ext uri="{FF2B5EF4-FFF2-40B4-BE49-F238E27FC236}">
              <a16:creationId xmlns:a16="http://schemas.microsoft.com/office/drawing/2014/main" id="{00000000-0008-0000-0500-000018000000}"/>
            </a:ext>
          </a:extLst>
        </xdr:cNvPr>
        <xdr:cNvSpPr txBox="1"/>
      </xdr:nvSpPr>
      <xdr:spPr>
        <a:xfrm>
          <a:off x="5203853" y="11791949"/>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⑨</a:t>
          </a:r>
        </a:p>
      </xdr:txBody>
    </xdr:sp>
    <xdr:clientData/>
  </xdr:oneCellAnchor>
  <xdr:oneCellAnchor>
    <xdr:from>
      <xdr:col>36</xdr:col>
      <xdr:colOff>4324</xdr:colOff>
      <xdr:row>48</xdr:row>
      <xdr:rowOff>468085</xdr:rowOff>
    </xdr:from>
    <xdr:ext cx="423182" cy="425822"/>
    <xdr:sp macro="" textlink="">
      <xdr:nvSpPr>
        <xdr:cNvPr id="25" name="テキスト ボックス 24">
          <a:extLst>
            <a:ext uri="{FF2B5EF4-FFF2-40B4-BE49-F238E27FC236}">
              <a16:creationId xmlns:a16="http://schemas.microsoft.com/office/drawing/2014/main" id="{00000000-0008-0000-0500-000019000000}"/>
            </a:ext>
          </a:extLst>
        </xdr:cNvPr>
        <xdr:cNvSpPr txBox="1"/>
      </xdr:nvSpPr>
      <xdr:spPr>
        <a:xfrm>
          <a:off x="5203853" y="122028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⑩</a:t>
          </a:r>
        </a:p>
      </xdr:txBody>
    </xdr:sp>
    <xdr:clientData/>
  </xdr:oneCellAnchor>
  <xdr:oneCellAnchor>
    <xdr:from>
      <xdr:col>10</xdr:col>
      <xdr:colOff>74841</xdr:colOff>
      <xdr:row>52</xdr:row>
      <xdr:rowOff>191860</xdr:rowOff>
    </xdr:from>
    <xdr:ext cx="423182" cy="425822"/>
    <xdr:sp macro="" textlink="">
      <xdr:nvSpPr>
        <xdr:cNvPr id="26" name="テキスト ボックス 25">
          <a:extLst>
            <a:ext uri="{FF2B5EF4-FFF2-40B4-BE49-F238E27FC236}">
              <a16:creationId xmlns:a16="http://schemas.microsoft.com/office/drawing/2014/main" id="{00000000-0008-0000-0500-00001A000000}"/>
            </a:ext>
          </a:extLst>
        </xdr:cNvPr>
        <xdr:cNvSpPr txBox="1"/>
      </xdr:nvSpPr>
      <xdr:spPr>
        <a:xfrm>
          <a:off x="1865541" y="13955485"/>
          <a:ext cx="423182"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b="1">
              <a:solidFill>
                <a:srgbClr val="FF0000"/>
              </a:solidFill>
            </a:rPr>
            <a:t>⑪</a:t>
          </a: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50100485\Downloads\flow_11%20(5).xlsx" TargetMode="External"/><Relationship Id="rId1" Type="http://schemas.openxmlformats.org/officeDocument/2006/relationships/externalLinkPath" Target="/Users/50100485/Downloads/flow_11%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申込記入例"/>
      <sheetName val="発調契約申込書"/>
      <sheetName val="別紙"/>
      <sheetName val="別紙 (連記式)"/>
      <sheetName val="記入例⇒"/>
      <sheetName val="申込書記入例"/>
      <sheetName val="別紙記入例"/>
      <sheetName val="入力禁止文字"/>
      <sheetName val="別紙(個別)-2"/>
      <sheetName val="別紙(個別)-3"/>
      <sheetName val="別紙(個別)-4"/>
      <sheetName val="別紙(個別)-5"/>
      <sheetName val="別紙(個別)-6"/>
      <sheetName val="別紙(個別)-7"/>
      <sheetName val="別紙(個別)-8"/>
      <sheetName val="別紙(個別)-9"/>
      <sheetName val="別紙(個別)-10"/>
      <sheetName val="別紙(個別)-11"/>
      <sheetName val="別紙(個別)-12"/>
      <sheetName val="別紙(個別)-13"/>
      <sheetName val="別紙(個別)-14"/>
      <sheetName val="別紙(個別)-15"/>
      <sheetName val="別紙(個別)-16"/>
      <sheetName val="別紙(個別)-17"/>
      <sheetName val="別紙(個別)-18"/>
      <sheetName val="別紙(個別)-19"/>
      <sheetName val="別紙(個別)-20"/>
      <sheetName val="別紙(個別)-21"/>
      <sheetName val="別紙(個別)-22"/>
      <sheetName val="別紙(個別)-23"/>
      <sheetName val="別紙(個別)-24"/>
      <sheetName val="別紙(個別)-25"/>
      <sheetName val="別紙(個別)-26"/>
      <sheetName val="別紙(個別)-27"/>
      <sheetName val="別紙(個別)-28"/>
      <sheetName val="別紙(個別)-29"/>
      <sheetName val="別紙(個別)-3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ln>
      </a:spPr>
      <a:bodyPr vertOverflow="clip" horzOverflow="clip" rtlCol="0" anchor="t"/>
      <a:lstStyle>
        <a:defPPr algn="l">
          <a:defRPr kumimoji="1" sz="1100">
            <a:solidFill>
              <a:srgbClr val="FF0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39"/>
  <sheetViews>
    <sheetView tabSelected="1" view="pageBreakPreview" zoomScale="85" zoomScaleNormal="100" zoomScaleSheetLayoutView="85" workbookViewId="0">
      <selection activeCell="C36" sqref="C36:I36"/>
    </sheetView>
  </sheetViews>
  <sheetFormatPr defaultColWidth="9" defaultRowHeight="13.5"/>
  <cols>
    <col min="1" max="1" width="1.625" style="1" customWidth="1"/>
    <col min="2" max="2" width="11.75" style="1" customWidth="1"/>
    <col min="3" max="3" width="14.75" style="1" customWidth="1"/>
    <col min="4" max="4" width="15" style="1" customWidth="1"/>
    <col min="5" max="8" width="11.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129" t="s">
        <v>0</v>
      </c>
      <c r="I3" s="129"/>
      <c r="J3" s="129"/>
    </row>
    <row r="4" spans="2:10" ht="20.25" customHeight="1">
      <c r="H4" s="130" t="s">
        <v>1</v>
      </c>
      <c r="I4" s="130"/>
      <c r="J4" s="130"/>
    </row>
    <row r="5" spans="2:10">
      <c r="B5" s="131" t="s">
        <v>2</v>
      </c>
      <c r="C5" s="131"/>
      <c r="D5" s="3" t="s">
        <v>3</v>
      </c>
    </row>
    <row r="6" spans="2:10" ht="30" customHeight="1">
      <c r="B6" s="132" t="s">
        <v>4</v>
      </c>
      <c r="C6" s="132"/>
      <c r="D6" s="132"/>
      <c r="E6" s="132"/>
      <c r="F6" s="132"/>
      <c r="G6" s="132"/>
      <c r="H6" s="132"/>
      <c r="I6" s="132"/>
    </row>
    <row r="7" spans="2:10" ht="10.5" customHeight="1"/>
    <row r="8" spans="2:10" ht="55.5" customHeight="1">
      <c r="B8" s="133" t="s">
        <v>5</v>
      </c>
      <c r="C8" s="133"/>
      <c r="D8" s="133"/>
      <c r="E8" s="133"/>
      <c r="F8" s="133"/>
      <c r="G8" s="133"/>
      <c r="H8" s="133"/>
      <c r="I8" s="133"/>
    </row>
    <row r="9" spans="2:10" ht="7.5" customHeight="1"/>
    <row r="10" spans="2:10" ht="19.5" customHeight="1">
      <c r="B10" s="1" t="s">
        <v>6</v>
      </c>
    </row>
    <row r="11" spans="2:10" ht="19.5" customHeight="1">
      <c r="B11" s="147" t="s">
        <v>7</v>
      </c>
      <c r="C11" s="148"/>
      <c r="D11" s="4" t="s">
        <v>8</v>
      </c>
      <c r="E11" s="150"/>
      <c r="F11" s="150"/>
      <c r="G11" s="150"/>
      <c r="H11" s="150"/>
      <c r="I11" s="151"/>
    </row>
    <row r="12" spans="2:10" ht="19.5" customHeight="1">
      <c r="B12" s="138"/>
      <c r="C12" s="149"/>
      <c r="D12" s="5" t="s">
        <v>9</v>
      </c>
      <c r="E12" s="152"/>
      <c r="F12" s="153"/>
      <c r="G12" s="153"/>
      <c r="H12" s="153"/>
      <c r="I12" s="154"/>
    </row>
    <row r="13" spans="2:10" ht="19.5" customHeight="1">
      <c r="B13" s="138"/>
      <c r="C13" s="149"/>
      <c r="D13" s="5" t="s">
        <v>10</v>
      </c>
      <c r="E13" s="152"/>
      <c r="F13" s="152"/>
      <c r="G13" s="152"/>
      <c r="H13" s="152"/>
      <c r="I13" s="154"/>
    </row>
    <row r="14" spans="2:10" ht="19.5" customHeight="1">
      <c r="B14" s="138"/>
      <c r="C14" s="149"/>
      <c r="D14" s="5" t="s">
        <v>11</v>
      </c>
      <c r="E14" s="153" t="s">
        <v>12</v>
      </c>
      <c r="F14" s="153"/>
      <c r="G14" s="153"/>
      <c r="H14" s="153"/>
      <c r="I14" s="154"/>
    </row>
    <row r="15" spans="2:10" ht="19.5" customHeight="1">
      <c r="B15" s="138"/>
      <c r="C15" s="149"/>
      <c r="D15" s="5"/>
      <c r="E15" s="134"/>
      <c r="F15" s="134"/>
      <c r="G15" s="134"/>
      <c r="H15" s="134"/>
      <c r="I15" s="135"/>
    </row>
    <row r="16" spans="2:10" ht="19.5" customHeight="1">
      <c r="B16" s="136" t="s">
        <v>13</v>
      </c>
      <c r="C16" s="137"/>
      <c r="D16" s="15" t="s">
        <v>14</v>
      </c>
      <c r="E16" s="142"/>
      <c r="F16" s="142"/>
      <c r="G16" s="142"/>
      <c r="H16" s="142"/>
      <c r="I16" s="143"/>
    </row>
    <row r="17" spans="2:9" ht="19.5" customHeight="1">
      <c r="B17" s="138"/>
      <c r="C17" s="139"/>
      <c r="D17" s="5" t="s">
        <v>15</v>
      </c>
      <c r="E17" s="144"/>
      <c r="F17" s="144"/>
      <c r="G17" s="144"/>
      <c r="H17" s="144"/>
      <c r="I17" s="145"/>
    </row>
    <row r="18" spans="2:9" ht="19.5" customHeight="1">
      <c r="B18" s="138"/>
      <c r="C18" s="139"/>
      <c r="D18" s="5" t="s">
        <v>16</v>
      </c>
      <c r="E18" s="146" t="s">
        <v>12</v>
      </c>
      <c r="F18" s="146"/>
      <c r="G18" s="146"/>
      <c r="H18" s="146"/>
      <c r="I18" s="145"/>
    </row>
    <row r="19" spans="2:9" ht="19.5" customHeight="1">
      <c r="B19" s="138"/>
      <c r="C19" s="139"/>
      <c r="D19" s="5"/>
      <c r="E19" s="144"/>
      <c r="F19" s="144"/>
      <c r="G19" s="144"/>
      <c r="H19" s="144"/>
      <c r="I19" s="145"/>
    </row>
    <row r="20" spans="2:9" ht="19.5" customHeight="1">
      <c r="B20" s="138"/>
      <c r="C20" s="139"/>
      <c r="D20" s="5" t="s">
        <v>17</v>
      </c>
      <c r="E20" s="144"/>
      <c r="F20" s="144"/>
      <c r="G20" s="144"/>
      <c r="H20" s="144"/>
      <c r="I20" s="145"/>
    </row>
    <row r="21" spans="2:9" ht="19.5" customHeight="1">
      <c r="B21" s="140"/>
      <c r="C21" s="141"/>
      <c r="D21" s="6" t="s">
        <v>18</v>
      </c>
      <c r="E21" s="134"/>
      <c r="F21" s="134"/>
      <c r="G21" s="134"/>
      <c r="H21" s="134"/>
      <c r="I21" s="135"/>
    </row>
    <row r="22" spans="2:9" ht="7.5" customHeight="1"/>
    <row r="23" spans="2:9" ht="19.5" customHeight="1">
      <c r="B23" s="1" t="s">
        <v>19</v>
      </c>
    </row>
    <row r="24" spans="2:9" ht="26.25" customHeight="1">
      <c r="B24" s="161" t="s">
        <v>20</v>
      </c>
      <c r="C24" s="162"/>
      <c r="D24" s="163" t="s">
        <v>21</v>
      </c>
      <c r="E24" s="162"/>
      <c r="F24" s="162"/>
      <c r="G24" s="162"/>
      <c r="H24" s="162"/>
      <c r="I24" s="164"/>
    </row>
    <row r="25" spans="2:9" ht="23.25" customHeight="1">
      <c r="B25" s="165" t="s">
        <v>22</v>
      </c>
      <c r="C25" s="165"/>
      <c r="D25" s="165"/>
      <c r="E25" s="165"/>
      <c r="F25" s="165"/>
      <c r="G25" s="165"/>
      <c r="H25" s="165"/>
      <c r="I25" s="165"/>
    </row>
    <row r="26" spans="2:9" ht="18" customHeight="1">
      <c r="B26" s="166" t="s">
        <v>23</v>
      </c>
      <c r="C26" s="166"/>
      <c r="D26" s="166" t="s">
        <v>24</v>
      </c>
      <c r="E26" s="166"/>
      <c r="F26" s="166"/>
      <c r="G26" s="166"/>
      <c r="H26" s="166"/>
      <c r="I26" s="166"/>
    </row>
    <row r="27" spans="2:9" ht="18" customHeight="1">
      <c r="B27" s="167"/>
      <c r="C27" s="167"/>
      <c r="D27" s="167" t="s">
        <v>25</v>
      </c>
      <c r="E27" s="167"/>
      <c r="F27" s="167"/>
      <c r="G27" s="26"/>
      <c r="H27" s="26"/>
      <c r="I27" s="27"/>
    </row>
    <row r="28" spans="2:9" ht="24" customHeight="1">
      <c r="B28" s="168" t="s">
        <v>26</v>
      </c>
      <c r="C28" s="18" t="s">
        <v>27</v>
      </c>
      <c r="D28" s="170"/>
      <c r="E28" s="171"/>
      <c r="F28" s="19" t="s">
        <v>28</v>
      </c>
      <c r="G28" s="26"/>
      <c r="H28" s="26"/>
      <c r="I28" s="28"/>
    </row>
    <row r="29" spans="2:9" ht="24" customHeight="1">
      <c r="B29" s="169"/>
      <c r="C29" s="20" t="s">
        <v>29</v>
      </c>
      <c r="D29" s="159"/>
      <c r="E29" s="160"/>
      <c r="F29" s="21" t="s">
        <v>28</v>
      </c>
      <c r="G29" s="26"/>
      <c r="H29" s="26"/>
      <c r="I29" s="28"/>
    </row>
    <row r="30" spans="2:9" ht="27" customHeight="1">
      <c r="B30" s="172" t="s">
        <v>30</v>
      </c>
      <c r="C30" s="173"/>
      <c r="D30" s="159"/>
      <c r="E30" s="160"/>
      <c r="F30" s="7" t="s">
        <v>28</v>
      </c>
      <c r="G30" s="26"/>
      <c r="H30" s="26"/>
      <c r="I30" s="28"/>
    </row>
    <row r="31" spans="2:9" ht="24" customHeight="1">
      <c r="B31" s="155" t="s">
        <v>31</v>
      </c>
      <c r="C31" s="16" t="s">
        <v>32</v>
      </c>
      <c r="D31" s="157"/>
      <c r="E31" s="158"/>
      <c r="F31" s="8" t="s">
        <v>28</v>
      </c>
      <c r="G31" s="26"/>
      <c r="H31" s="26"/>
      <c r="I31" s="28"/>
    </row>
    <row r="32" spans="2:9" ht="24" customHeight="1">
      <c r="B32" s="156"/>
      <c r="C32" s="17" t="s">
        <v>33</v>
      </c>
      <c r="D32" s="159"/>
      <c r="E32" s="160"/>
      <c r="F32" s="8" t="s">
        <v>28</v>
      </c>
      <c r="G32" s="26"/>
      <c r="H32" s="26"/>
      <c r="I32" s="28"/>
    </row>
    <row r="33" spans="2:9" ht="24.95" customHeight="1">
      <c r="B33" s="176" t="s">
        <v>34</v>
      </c>
      <c r="C33" s="177"/>
      <c r="D33" s="178"/>
      <c r="E33" s="179"/>
      <c r="F33" s="22" t="s">
        <v>28</v>
      </c>
      <c r="G33" s="26"/>
      <c r="H33" s="26"/>
      <c r="I33" s="28"/>
    </row>
    <row r="34" spans="2:9" ht="24.95" customHeight="1">
      <c r="B34" s="180" t="s">
        <v>35</v>
      </c>
      <c r="C34" s="181"/>
      <c r="D34" s="182"/>
      <c r="E34" s="183"/>
      <c r="F34" s="121" t="s">
        <v>28</v>
      </c>
      <c r="G34" s="26"/>
      <c r="H34" s="26"/>
      <c r="I34" s="29"/>
    </row>
    <row r="35" spans="2:9" ht="22.5" customHeight="1">
      <c r="B35" s="167" t="s">
        <v>36</v>
      </c>
      <c r="C35" s="184"/>
      <c r="D35" s="184"/>
      <c r="E35" s="184"/>
      <c r="F35" s="184"/>
      <c r="G35" s="184"/>
      <c r="H35" s="184"/>
      <c r="I35" s="184"/>
    </row>
    <row r="36" spans="2:9" ht="24.75" customHeight="1">
      <c r="B36" s="167"/>
      <c r="C36" s="185"/>
      <c r="D36" s="186"/>
      <c r="E36" s="186"/>
      <c r="F36" s="186"/>
      <c r="G36" s="186"/>
      <c r="H36" s="186"/>
      <c r="I36" s="187"/>
    </row>
    <row r="37" spans="2:9" ht="24" customHeight="1">
      <c r="B37" s="174" t="s">
        <v>37</v>
      </c>
      <c r="C37" s="174"/>
      <c r="D37" s="174"/>
      <c r="E37" s="174"/>
      <c r="F37" s="174"/>
      <c r="G37" s="174"/>
      <c r="H37" s="174"/>
      <c r="I37" s="174"/>
    </row>
    <row r="38" spans="2:9" ht="24" customHeight="1">
      <c r="B38" s="175"/>
      <c r="C38" s="175"/>
      <c r="D38" s="175"/>
      <c r="E38" s="175"/>
      <c r="F38" s="175"/>
      <c r="G38" s="175"/>
      <c r="H38" s="175"/>
      <c r="I38" s="175"/>
    </row>
    <row r="39" spans="2:9" ht="9.75" customHeight="1"/>
  </sheetData>
  <sheetProtection algorithmName="SHA-512" hashValue="hs93/F3RKhZVTj3UYrq3kgAfnhTfAR6/kjjzVOeSFBgujwHLpNb+goFNHEn+g6LzKk1EoyywdRxj3euFDDtY6Q==" saltValue="I5+mA++YzNvpOqDOBplGnw==" spinCount="100000" sheet="1" selectLockedCells="1"/>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1"/>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Y68"/>
  <sheetViews>
    <sheetView showZeros="0" view="pageBreakPreview" zoomScale="85" zoomScaleNormal="100" zoomScaleSheetLayoutView="85" workbookViewId="0">
      <selection activeCell="B1" sqref="B1:AV1"/>
    </sheetView>
  </sheetViews>
  <sheetFormatPr defaultColWidth="9" defaultRowHeight="18.600000000000001" customHeight="1"/>
  <cols>
    <col min="1" max="1" width="2.125" style="23" customWidth="1"/>
    <col min="2" max="14" width="2.375" style="23" customWidth="1"/>
    <col min="15" max="47" width="2" style="23" customWidth="1"/>
    <col min="48" max="48" width="1.875" style="23" customWidth="1"/>
    <col min="49" max="61" width="2.125" style="23" customWidth="1"/>
    <col min="62" max="16384" width="9" style="23"/>
  </cols>
  <sheetData>
    <row r="1" spans="2:51" ht="18.600000000000001" customHeight="1">
      <c r="B1" s="198" t="s">
        <v>38</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22"/>
      <c r="AX1" s="76" t="s">
        <v>39</v>
      </c>
      <c r="AY1" s="122">
        <v>1</v>
      </c>
    </row>
    <row r="2" spans="2:51" ht="9.75" customHeight="1">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9"/>
      <c r="AT2" s="9"/>
      <c r="AU2" s="9"/>
      <c r="AV2" s="2"/>
      <c r="AW2" s="122"/>
      <c r="AX2" s="122"/>
      <c r="AY2" s="122"/>
    </row>
    <row r="3" spans="2:51" ht="15" customHeight="1">
      <c r="B3" s="200" t="s">
        <v>40</v>
      </c>
      <c r="C3" s="201"/>
      <c r="D3" s="201"/>
      <c r="E3" s="201"/>
      <c r="F3" s="201"/>
      <c r="G3" s="201"/>
      <c r="H3" s="201"/>
      <c r="I3" s="201"/>
      <c r="J3" s="201"/>
      <c r="K3" s="201"/>
      <c r="L3" s="201"/>
      <c r="M3" s="201"/>
      <c r="N3" s="202"/>
      <c r="O3" s="203">
        <f>VLOOKUP($AY$1,'別紙 (連記式)'!$6:$35,4,FALSE)</f>
        <v>0</v>
      </c>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c r="AO3" s="204"/>
      <c r="AP3" s="204"/>
      <c r="AQ3" s="204"/>
      <c r="AR3" s="204"/>
      <c r="AS3" s="204"/>
      <c r="AT3" s="204"/>
      <c r="AU3" s="204"/>
      <c r="AV3" s="205"/>
      <c r="AW3" s="122"/>
      <c r="AX3" s="122"/>
      <c r="AY3" s="122"/>
    </row>
    <row r="4" spans="2:51" ht="21" customHeight="1">
      <c r="B4" s="206" t="s">
        <v>41</v>
      </c>
      <c r="C4" s="207"/>
      <c r="D4" s="207"/>
      <c r="E4" s="207"/>
      <c r="F4" s="207"/>
      <c r="G4" s="207"/>
      <c r="H4" s="207"/>
      <c r="I4" s="207"/>
      <c r="J4" s="207"/>
      <c r="K4" s="207"/>
      <c r="L4" s="207"/>
      <c r="M4" s="207"/>
      <c r="N4" s="208"/>
      <c r="O4" s="191">
        <f>VLOOKUP($AY$1,'別紙 (連記式)'!$6:$35,5,FALSE)</f>
        <v>0</v>
      </c>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3"/>
      <c r="AW4" s="122"/>
      <c r="AX4" s="122"/>
      <c r="AY4" s="122"/>
    </row>
    <row r="5" spans="2:51" ht="18" customHeight="1">
      <c r="B5" s="188" t="s">
        <v>42</v>
      </c>
      <c r="C5" s="189"/>
      <c r="D5" s="189"/>
      <c r="E5" s="189"/>
      <c r="F5" s="189"/>
      <c r="G5" s="189"/>
      <c r="H5" s="189"/>
      <c r="I5" s="189"/>
      <c r="J5" s="189"/>
      <c r="K5" s="189"/>
      <c r="L5" s="189"/>
      <c r="M5" s="189"/>
      <c r="N5" s="190"/>
      <c r="O5" s="191">
        <f>VLOOKUP($AY$1,'別紙 (連記式)'!$6:$35,6,FALSE)</f>
        <v>0</v>
      </c>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3"/>
      <c r="AW5" s="122"/>
      <c r="AX5" s="122"/>
      <c r="AY5" s="122"/>
    </row>
    <row r="6" spans="2:51" ht="18" customHeight="1">
      <c r="B6" s="194" t="s">
        <v>43</v>
      </c>
      <c r="C6" s="189"/>
      <c r="D6" s="189"/>
      <c r="E6" s="189"/>
      <c r="F6" s="189"/>
      <c r="G6" s="189"/>
      <c r="H6" s="189"/>
      <c r="I6" s="189"/>
      <c r="J6" s="189"/>
      <c r="K6" s="189"/>
      <c r="L6" s="189"/>
      <c r="M6" s="189"/>
      <c r="N6" s="190"/>
      <c r="O6" s="195">
        <f>VLOOKUP($AY$1,'別紙 (連記式)'!$6:$35,7,FALSE)</f>
        <v>0</v>
      </c>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197"/>
      <c r="AW6" s="122"/>
      <c r="AX6" s="122"/>
      <c r="AY6" s="122"/>
    </row>
    <row r="7" spans="2:51" ht="15.75" customHeight="1">
      <c r="B7" s="209" t="s">
        <v>44</v>
      </c>
      <c r="C7" s="234"/>
      <c r="D7" s="234"/>
      <c r="E7" s="234"/>
      <c r="F7" s="234"/>
      <c r="G7" s="234"/>
      <c r="H7" s="234"/>
      <c r="I7" s="234"/>
      <c r="J7" s="234"/>
      <c r="K7" s="234"/>
      <c r="L7" s="234"/>
      <c r="M7" s="234"/>
      <c r="N7" s="235"/>
      <c r="O7" s="239" t="s">
        <v>12</v>
      </c>
      <c r="P7" s="240"/>
      <c r="Q7" s="243">
        <f>VLOOKUP($AY$1,'別紙 (連記式)'!$6:$35,8,FALSE)</f>
        <v>0</v>
      </c>
      <c r="R7" s="243"/>
      <c r="S7" s="243"/>
      <c r="T7" s="243"/>
      <c r="U7" s="243"/>
      <c r="V7" s="243"/>
      <c r="W7" s="243"/>
      <c r="X7" s="243"/>
      <c r="Y7" s="243"/>
      <c r="Z7" s="241"/>
      <c r="AA7" s="241"/>
      <c r="AB7" s="241"/>
      <c r="AC7" s="241"/>
      <c r="AD7" s="241"/>
      <c r="AE7" s="241"/>
      <c r="AF7" s="241"/>
      <c r="AG7" s="241"/>
      <c r="AH7" s="241"/>
      <c r="AI7" s="241"/>
      <c r="AJ7" s="241"/>
      <c r="AK7" s="241"/>
      <c r="AL7" s="241"/>
      <c r="AM7" s="241"/>
      <c r="AN7" s="241"/>
      <c r="AO7" s="241"/>
      <c r="AP7" s="241"/>
      <c r="AQ7" s="241"/>
      <c r="AR7" s="241"/>
      <c r="AS7" s="241"/>
      <c r="AT7" s="241"/>
      <c r="AU7" s="241"/>
      <c r="AV7" s="242"/>
      <c r="AW7" s="122"/>
      <c r="AX7" s="122"/>
      <c r="AY7" s="122"/>
    </row>
    <row r="8" spans="2:51" ht="21" customHeight="1">
      <c r="B8" s="236"/>
      <c r="C8" s="237"/>
      <c r="D8" s="237"/>
      <c r="E8" s="237"/>
      <c r="F8" s="237"/>
      <c r="G8" s="237"/>
      <c r="H8" s="237"/>
      <c r="I8" s="237"/>
      <c r="J8" s="237"/>
      <c r="K8" s="237"/>
      <c r="L8" s="237"/>
      <c r="M8" s="237"/>
      <c r="N8" s="238"/>
      <c r="O8" s="225">
        <f>VLOOKUP($AY$1,'別紙 (連記式)'!$6:$35,9,FALSE)</f>
        <v>0</v>
      </c>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7"/>
      <c r="AW8" s="122"/>
      <c r="AX8" s="122"/>
      <c r="AY8" s="122"/>
    </row>
    <row r="9" spans="2:51" ht="17.25" customHeight="1">
      <c r="B9" s="209" t="s">
        <v>45</v>
      </c>
      <c r="C9" s="210"/>
      <c r="D9" s="210"/>
      <c r="E9" s="210"/>
      <c r="F9" s="210"/>
      <c r="G9" s="210"/>
      <c r="H9" s="210"/>
      <c r="I9" s="210"/>
      <c r="J9" s="210"/>
      <c r="K9" s="210"/>
      <c r="L9" s="210"/>
      <c r="M9" s="210"/>
      <c r="N9" s="211"/>
      <c r="O9" s="215">
        <f>VLOOKUP($AY$1,'別紙 (連記式)'!$6:$35,10,FALSE)</f>
        <v>0</v>
      </c>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7"/>
      <c r="AW9" s="122"/>
      <c r="AX9" s="122"/>
      <c r="AY9" s="122"/>
    </row>
    <row r="10" spans="2:51" ht="17.25" customHeight="1">
      <c r="B10" s="212"/>
      <c r="C10" s="213"/>
      <c r="D10" s="213"/>
      <c r="E10" s="213"/>
      <c r="F10" s="213"/>
      <c r="G10" s="213"/>
      <c r="H10" s="213"/>
      <c r="I10" s="213"/>
      <c r="J10" s="213"/>
      <c r="K10" s="213"/>
      <c r="L10" s="213"/>
      <c r="M10" s="213"/>
      <c r="N10" s="214"/>
      <c r="O10" s="218">
        <f>VLOOKUP($AY$1,'別紙 (連記式)'!$6:$35,4,FALSE)</f>
        <v>0</v>
      </c>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20"/>
      <c r="AW10" s="122"/>
      <c r="AX10" s="122"/>
      <c r="AY10" s="122"/>
    </row>
    <row r="11" spans="2:51" ht="12" customHeight="1">
      <c r="B11" s="221" t="s">
        <v>46</v>
      </c>
      <c r="C11" s="210"/>
      <c r="D11" s="210"/>
      <c r="E11" s="210"/>
      <c r="F11" s="210"/>
      <c r="G11" s="210"/>
      <c r="H11" s="210"/>
      <c r="I11" s="210"/>
      <c r="J11" s="210"/>
      <c r="K11" s="210"/>
      <c r="L11" s="210"/>
      <c r="M11" s="210"/>
      <c r="N11" s="211"/>
      <c r="O11" s="222" t="str">
        <f>VLOOKUP($AY$1,'別紙 (連記式)'!$6:$35,11,FALSE)</f>
        <v>（選択して下さい）</v>
      </c>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4"/>
      <c r="AW11" s="122"/>
      <c r="AX11" s="122"/>
      <c r="AY11" s="122"/>
    </row>
    <row r="12" spans="2:51" ht="12" customHeight="1">
      <c r="B12" s="212"/>
      <c r="C12" s="213"/>
      <c r="D12" s="213"/>
      <c r="E12" s="213"/>
      <c r="F12" s="213"/>
      <c r="G12" s="213"/>
      <c r="H12" s="213"/>
      <c r="I12" s="213"/>
      <c r="J12" s="213"/>
      <c r="K12" s="213"/>
      <c r="L12" s="213"/>
      <c r="M12" s="213"/>
      <c r="N12" s="214"/>
      <c r="O12" s="225">
        <f>VLOOKUP($AY$1,'別紙 (連記式)'!$6:$35,4,FALSE)</f>
        <v>0</v>
      </c>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7"/>
      <c r="AW12" s="122"/>
      <c r="AX12" s="122"/>
      <c r="AY12" s="122"/>
    </row>
    <row r="13" spans="2:51" ht="31.5" customHeight="1">
      <c r="B13" s="228" t="s">
        <v>47</v>
      </c>
      <c r="C13" s="229"/>
      <c r="D13" s="229"/>
      <c r="E13" s="229"/>
      <c r="F13" s="229"/>
      <c r="G13" s="229"/>
      <c r="H13" s="229"/>
      <c r="I13" s="229"/>
      <c r="J13" s="229"/>
      <c r="K13" s="229"/>
      <c r="L13" s="229"/>
      <c r="M13" s="229"/>
      <c r="N13" s="230"/>
      <c r="O13" s="231">
        <f>VLOOKUP($AY$1,'別紙 (連記式)'!$6:$35,2,FALSE)</f>
        <v>0</v>
      </c>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3"/>
      <c r="AW13" s="122"/>
      <c r="AX13" s="122"/>
      <c r="AY13" s="122"/>
    </row>
    <row r="14" spans="2:51" ht="36.75" customHeight="1">
      <c r="B14" s="244" t="s">
        <v>48</v>
      </c>
      <c r="C14" s="245"/>
      <c r="D14" s="245"/>
      <c r="E14" s="245"/>
      <c r="F14" s="245"/>
      <c r="G14" s="245"/>
      <c r="H14" s="245"/>
      <c r="I14" s="245"/>
      <c r="J14" s="245"/>
      <c r="K14" s="245"/>
      <c r="L14" s="245"/>
      <c r="M14" s="245"/>
      <c r="N14" s="246"/>
      <c r="O14" s="247">
        <f>VLOOKUP($AY$1,'別紙 (連記式)'!$6:$35,3,FALSE)</f>
        <v>0</v>
      </c>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L14" s="248"/>
      <c r="AM14" s="248"/>
      <c r="AN14" s="248"/>
      <c r="AO14" s="248"/>
      <c r="AP14" s="248"/>
      <c r="AQ14" s="248"/>
      <c r="AR14" s="248"/>
      <c r="AS14" s="248"/>
      <c r="AT14" s="248"/>
      <c r="AU14" s="248"/>
      <c r="AV14" s="249"/>
      <c r="AW14" s="122"/>
      <c r="AX14" s="122"/>
      <c r="AY14" s="122"/>
    </row>
    <row r="15" spans="2:51" ht="18.600000000000001" customHeight="1">
      <c r="B15" s="200" t="s">
        <v>49</v>
      </c>
      <c r="C15" s="201"/>
      <c r="D15" s="201"/>
      <c r="E15" s="201"/>
      <c r="F15" s="201"/>
      <c r="G15" s="201"/>
      <c r="H15" s="201"/>
      <c r="I15" s="201"/>
      <c r="J15" s="201"/>
      <c r="K15" s="201"/>
      <c r="L15" s="201"/>
      <c r="M15" s="201"/>
      <c r="N15" s="202"/>
      <c r="O15" s="250" t="str">
        <f>VLOOKUP($AY$1,'別紙 (連記式)'!$6:$35,12,FALSE)</f>
        <v>（選択して下さい）</v>
      </c>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251"/>
      <c r="AO15" s="251"/>
      <c r="AP15" s="251"/>
      <c r="AQ15" s="251"/>
      <c r="AR15" s="251"/>
      <c r="AS15" s="251"/>
      <c r="AT15" s="251"/>
      <c r="AU15" s="251"/>
      <c r="AV15" s="252"/>
      <c r="AW15" s="122"/>
      <c r="AX15" s="122"/>
      <c r="AY15" s="122"/>
    </row>
    <row r="16" spans="2:51" ht="18.600000000000001" customHeight="1">
      <c r="B16" s="244"/>
      <c r="C16" s="245"/>
      <c r="D16" s="245"/>
      <c r="E16" s="245"/>
      <c r="F16" s="245"/>
      <c r="G16" s="245"/>
      <c r="H16" s="245"/>
      <c r="I16" s="245"/>
      <c r="J16" s="245"/>
      <c r="K16" s="245"/>
      <c r="L16" s="245"/>
      <c r="M16" s="245"/>
      <c r="N16" s="246"/>
      <c r="O16" s="253">
        <f>VLOOKUP($AY$1,'別紙 (連記式)'!$6:$35,4,FALSE)</f>
        <v>0</v>
      </c>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5"/>
      <c r="AW16" s="122"/>
      <c r="AX16" s="122"/>
      <c r="AY16" s="122"/>
    </row>
    <row r="17" spans="2:48" ht="21.95" customHeight="1">
      <c r="B17" s="256" t="s">
        <v>50</v>
      </c>
      <c r="C17" s="257"/>
      <c r="D17" s="257"/>
      <c r="E17" s="257"/>
      <c r="F17" s="257"/>
      <c r="G17" s="258"/>
      <c r="H17" s="260" t="s">
        <v>51</v>
      </c>
      <c r="I17" s="261"/>
      <c r="J17" s="261"/>
      <c r="K17" s="261"/>
      <c r="L17" s="261"/>
      <c r="M17" s="261"/>
      <c r="N17" s="262"/>
      <c r="O17" s="263" t="s">
        <v>52</v>
      </c>
      <c r="P17" s="264"/>
      <c r="Q17" s="264"/>
      <c r="R17" s="264"/>
      <c r="S17" s="265">
        <f>VLOOKUP($AY$1,'別紙 (連記式)'!$6:$35,13,FALSE)</f>
        <v>0</v>
      </c>
      <c r="T17" s="265"/>
      <c r="U17" s="265"/>
      <c r="V17" s="265"/>
      <c r="W17" s="265"/>
      <c r="X17" s="265"/>
      <c r="Y17" s="265"/>
      <c r="Z17" s="265"/>
      <c r="AA17" s="265"/>
      <c r="AB17" s="266" t="s">
        <v>53</v>
      </c>
      <c r="AC17" s="266"/>
      <c r="AD17" s="266"/>
      <c r="AE17" s="267"/>
      <c r="AF17" s="263" t="s">
        <v>54</v>
      </c>
      <c r="AG17" s="264"/>
      <c r="AH17" s="264"/>
      <c r="AI17" s="264"/>
      <c r="AJ17" s="268">
        <f>VLOOKUP($AY$1,'別紙 (連記式)'!$6:$35,18,FALSE)</f>
        <v>0</v>
      </c>
      <c r="AK17" s="268"/>
      <c r="AL17" s="268"/>
      <c r="AM17" s="268"/>
      <c r="AN17" s="268"/>
      <c r="AO17" s="268"/>
      <c r="AP17" s="268"/>
      <c r="AQ17" s="268"/>
      <c r="AR17" s="268"/>
      <c r="AS17" s="266" t="s">
        <v>53</v>
      </c>
      <c r="AT17" s="266"/>
      <c r="AU17" s="266"/>
      <c r="AV17" s="267"/>
    </row>
    <row r="18" spans="2:48" ht="21.95" customHeight="1">
      <c r="B18" s="256"/>
      <c r="C18" s="257"/>
      <c r="D18" s="257"/>
      <c r="E18" s="257"/>
      <c r="F18" s="257"/>
      <c r="G18" s="258"/>
      <c r="H18" s="269" t="s">
        <v>55</v>
      </c>
      <c r="I18" s="270"/>
      <c r="J18" s="270"/>
      <c r="K18" s="270"/>
      <c r="L18" s="270"/>
      <c r="M18" s="270"/>
      <c r="N18" s="271"/>
      <c r="O18" s="272" t="s">
        <v>52</v>
      </c>
      <c r="P18" s="273"/>
      <c r="Q18" s="273"/>
      <c r="R18" s="273"/>
      <c r="S18" s="274">
        <f>VLOOKUP($AY$1,'別紙 (連記式)'!$6:$35,14,FALSE)</f>
        <v>0</v>
      </c>
      <c r="T18" s="274"/>
      <c r="U18" s="274"/>
      <c r="V18" s="274"/>
      <c r="W18" s="274"/>
      <c r="X18" s="274"/>
      <c r="Y18" s="274"/>
      <c r="Z18" s="274"/>
      <c r="AA18" s="274"/>
      <c r="AB18" s="275"/>
      <c r="AC18" s="275"/>
      <c r="AD18" s="275"/>
      <c r="AE18" s="276"/>
      <c r="AF18" s="272" t="s">
        <v>54</v>
      </c>
      <c r="AG18" s="273"/>
      <c r="AH18" s="273"/>
      <c r="AI18" s="273"/>
      <c r="AJ18" s="274">
        <f>VLOOKUP($AY$1,'別紙 (連記式)'!$6:$35,19,FALSE)</f>
        <v>0</v>
      </c>
      <c r="AK18" s="274"/>
      <c r="AL18" s="274"/>
      <c r="AM18" s="274"/>
      <c r="AN18" s="274"/>
      <c r="AO18" s="274"/>
      <c r="AP18" s="274"/>
      <c r="AQ18" s="274"/>
      <c r="AR18" s="274"/>
      <c r="AS18" s="275"/>
      <c r="AT18" s="275"/>
      <c r="AU18" s="275"/>
      <c r="AV18" s="276"/>
    </row>
    <row r="19" spans="2:48" ht="21.95" customHeight="1">
      <c r="B19" s="256"/>
      <c r="C19" s="257"/>
      <c r="D19" s="257"/>
      <c r="E19" s="257"/>
      <c r="F19" s="257"/>
      <c r="G19" s="258"/>
      <c r="H19" s="269" t="s">
        <v>56</v>
      </c>
      <c r="I19" s="270"/>
      <c r="J19" s="270"/>
      <c r="K19" s="270"/>
      <c r="L19" s="270"/>
      <c r="M19" s="270"/>
      <c r="N19" s="271"/>
      <c r="O19" s="272" t="s">
        <v>52</v>
      </c>
      <c r="P19" s="273"/>
      <c r="Q19" s="273"/>
      <c r="R19" s="273"/>
      <c r="S19" s="274">
        <f>VLOOKUP($AY$1,'別紙 (連記式)'!$6:$35,15,FALSE)</f>
        <v>0</v>
      </c>
      <c r="T19" s="274"/>
      <c r="U19" s="274"/>
      <c r="V19" s="274"/>
      <c r="W19" s="274"/>
      <c r="X19" s="274"/>
      <c r="Y19" s="274"/>
      <c r="Z19" s="274"/>
      <c r="AA19" s="274"/>
      <c r="AB19" s="277" t="s">
        <v>57</v>
      </c>
      <c r="AC19" s="277"/>
      <c r="AD19" s="277"/>
      <c r="AE19" s="278"/>
      <c r="AF19" s="272" t="s">
        <v>54</v>
      </c>
      <c r="AG19" s="273"/>
      <c r="AH19" s="273"/>
      <c r="AI19" s="273"/>
      <c r="AJ19" s="287">
        <f>VLOOKUP($AY$1,'別紙 (連記式)'!$6:$35,20,FALSE)</f>
        <v>0</v>
      </c>
      <c r="AK19" s="287"/>
      <c r="AL19" s="287"/>
      <c r="AM19" s="287"/>
      <c r="AN19" s="287"/>
      <c r="AO19" s="287"/>
      <c r="AP19" s="287"/>
      <c r="AQ19" s="287"/>
      <c r="AR19" s="287"/>
      <c r="AS19" s="277" t="s">
        <v>57</v>
      </c>
      <c r="AT19" s="277"/>
      <c r="AU19" s="277"/>
      <c r="AV19" s="278"/>
    </row>
    <row r="20" spans="2:48" ht="21.95" customHeight="1">
      <c r="B20" s="212"/>
      <c r="C20" s="213"/>
      <c r="D20" s="213"/>
      <c r="E20" s="213"/>
      <c r="F20" s="213"/>
      <c r="G20" s="259"/>
      <c r="H20" s="279" t="s">
        <v>58</v>
      </c>
      <c r="I20" s="280"/>
      <c r="J20" s="280"/>
      <c r="K20" s="280"/>
      <c r="L20" s="280"/>
      <c r="M20" s="280"/>
      <c r="N20" s="281"/>
      <c r="O20" s="282" t="s">
        <v>52</v>
      </c>
      <c r="P20" s="283"/>
      <c r="Q20" s="283"/>
      <c r="R20" s="283"/>
      <c r="S20" s="274">
        <f>VLOOKUP($AY$1,'別紙 (連記式)'!$6:$35,16,FALSE)</f>
        <v>0</v>
      </c>
      <c r="T20" s="274"/>
      <c r="U20" s="274"/>
      <c r="V20" s="274"/>
      <c r="W20" s="274"/>
      <c r="X20" s="274"/>
      <c r="Y20" s="274"/>
      <c r="Z20" s="274"/>
      <c r="AA20" s="274"/>
      <c r="AB20" s="284" t="s">
        <v>57</v>
      </c>
      <c r="AC20" s="284"/>
      <c r="AD20" s="284"/>
      <c r="AE20" s="285"/>
      <c r="AF20" s="282" t="s">
        <v>54</v>
      </c>
      <c r="AG20" s="283"/>
      <c r="AH20" s="283"/>
      <c r="AI20" s="283"/>
      <c r="AJ20" s="286">
        <f>VLOOKUP($AY$1,'別紙 (連記式)'!$6:$35,21,FALSE)</f>
        <v>0</v>
      </c>
      <c r="AK20" s="286"/>
      <c r="AL20" s="286"/>
      <c r="AM20" s="286"/>
      <c r="AN20" s="286"/>
      <c r="AO20" s="286"/>
      <c r="AP20" s="286"/>
      <c r="AQ20" s="286"/>
      <c r="AR20" s="286"/>
      <c r="AS20" s="284" t="s">
        <v>57</v>
      </c>
      <c r="AT20" s="284"/>
      <c r="AU20" s="284"/>
      <c r="AV20" s="285"/>
    </row>
    <row r="21" spans="2:48" ht="21.95" customHeight="1">
      <c r="B21" s="304" t="s">
        <v>59</v>
      </c>
      <c r="C21" s="305"/>
      <c r="D21" s="305"/>
      <c r="E21" s="305"/>
      <c r="F21" s="305"/>
      <c r="G21" s="305"/>
      <c r="H21" s="305"/>
      <c r="I21" s="305"/>
      <c r="J21" s="305"/>
      <c r="K21" s="305"/>
      <c r="L21" s="305"/>
      <c r="M21" s="305"/>
      <c r="N21" s="306"/>
      <c r="O21" s="263" t="s">
        <v>52</v>
      </c>
      <c r="P21" s="264"/>
      <c r="Q21" s="264"/>
      <c r="R21" s="264"/>
      <c r="S21" s="265">
        <f>VLOOKUP($AY$1,'別紙 (連記式)'!$6:$35,17,FALSE)</f>
        <v>0</v>
      </c>
      <c r="T21" s="265"/>
      <c r="U21" s="265"/>
      <c r="V21" s="265"/>
      <c r="W21" s="265"/>
      <c r="X21" s="265"/>
      <c r="Y21" s="265"/>
      <c r="Z21" s="265"/>
      <c r="AA21" s="265"/>
      <c r="AB21" s="266" t="s">
        <v>53</v>
      </c>
      <c r="AC21" s="266"/>
      <c r="AD21" s="266"/>
      <c r="AE21" s="267"/>
      <c r="AF21" s="263" t="s">
        <v>54</v>
      </c>
      <c r="AG21" s="264"/>
      <c r="AH21" s="264"/>
      <c r="AI21" s="264"/>
      <c r="AJ21" s="265">
        <f>VLOOKUP($AY$1,'別紙 (連記式)'!$6:$35,22,FALSE)</f>
        <v>0</v>
      </c>
      <c r="AK21" s="265"/>
      <c r="AL21" s="265"/>
      <c r="AM21" s="265"/>
      <c r="AN21" s="265"/>
      <c r="AO21" s="265"/>
      <c r="AP21" s="265"/>
      <c r="AQ21" s="265"/>
      <c r="AR21" s="265"/>
      <c r="AS21" s="266" t="s">
        <v>53</v>
      </c>
      <c r="AT21" s="266"/>
      <c r="AU21" s="266"/>
      <c r="AV21" s="267"/>
    </row>
    <row r="22" spans="2:48" ht="21.95" customHeight="1">
      <c r="B22" s="209" t="s">
        <v>60</v>
      </c>
      <c r="C22" s="234"/>
      <c r="D22" s="234"/>
      <c r="E22" s="234"/>
      <c r="F22" s="234"/>
      <c r="G22" s="292"/>
      <c r="H22" s="296" t="s">
        <v>61</v>
      </c>
      <c r="I22" s="297"/>
      <c r="J22" s="297"/>
      <c r="K22" s="297"/>
      <c r="L22" s="297"/>
      <c r="M22" s="297"/>
      <c r="N22" s="298"/>
      <c r="O22" s="263" t="s">
        <v>52</v>
      </c>
      <c r="P22" s="264"/>
      <c r="Q22" s="264"/>
      <c r="R22" s="264"/>
      <c r="S22" s="265">
        <f>VLOOKUP($AY$1,'別紙 (連記式)'!$6:$35,23,FALSE)</f>
        <v>0</v>
      </c>
      <c r="T22" s="265"/>
      <c r="U22" s="265"/>
      <c r="V22" s="265"/>
      <c r="W22" s="265"/>
      <c r="X22" s="265"/>
      <c r="Y22" s="265"/>
      <c r="Z22" s="265"/>
      <c r="AA22" s="265"/>
      <c r="AB22" s="299" t="s">
        <v>53</v>
      </c>
      <c r="AC22" s="299"/>
      <c r="AD22" s="299"/>
      <c r="AE22" s="300"/>
      <c r="AF22" s="263" t="s">
        <v>54</v>
      </c>
      <c r="AG22" s="264"/>
      <c r="AH22" s="264"/>
      <c r="AI22" s="264"/>
      <c r="AJ22" s="265">
        <f>VLOOKUP($AY$1,'別紙 (連記式)'!$6:$35,26,FALSE)</f>
        <v>0</v>
      </c>
      <c r="AK22" s="265"/>
      <c r="AL22" s="265"/>
      <c r="AM22" s="265"/>
      <c r="AN22" s="265"/>
      <c r="AO22" s="265"/>
      <c r="AP22" s="265"/>
      <c r="AQ22" s="265"/>
      <c r="AR22" s="265"/>
      <c r="AS22" s="299" t="s">
        <v>53</v>
      </c>
      <c r="AT22" s="299"/>
      <c r="AU22" s="299"/>
      <c r="AV22" s="300"/>
    </row>
    <row r="23" spans="2:48" ht="21.95" customHeight="1">
      <c r="B23" s="293"/>
      <c r="C23" s="294"/>
      <c r="D23" s="294"/>
      <c r="E23" s="294"/>
      <c r="F23" s="294"/>
      <c r="G23" s="295"/>
      <c r="H23" s="301" t="s">
        <v>56</v>
      </c>
      <c r="I23" s="302"/>
      <c r="J23" s="302"/>
      <c r="K23" s="302"/>
      <c r="L23" s="302"/>
      <c r="M23" s="302"/>
      <c r="N23" s="303"/>
      <c r="O23" s="288" t="s">
        <v>52</v>
      </c>
      <c r="P23" s="289"/>
      <c r="Q23" s="289"/>
      <c r="R23" s="289"/>
      <c r="S23" s="274">
        <f>VLOOKUP($AY$1,'別紙 (連記式)'!$6:$35,24,FALSE)</f>
        <v>0</v>
      </c>
      <c r="T23" s="274"/>
      <c r="U23" s="274"/>
      <c r="V23" s="274"/>
      <c r="W23" s="274"/>
      <c r="X23" s="274"/>
      <c r="Y23" s="274"/>
      <c r="Z23" s="274"/>
      <c r="AA23" s="274"/>
      <c r="AB23" s="290" t="s">
        <v>57</v>
      </c>
      <c r="AC23" s="290"/>
      <c r="AD23" s="290"/>
      <c r="AE23" s="291"/>
      <c r="AF23" s="288" t="s">
        <v>54</v>
      </c>
      <c r="AG23" s="289"/>
      <c r="AH23" s="289"/>
      <c r="AI23" s="289"/>
      <c r="AJ23" s="287">
        <f>VLOOKUP($AY$1,'別紙 (連記式)'!$6:$35,27,FALSE)</f>
        <v>0</v>
      </c>
      <c r="AK23" s="287"/>
      <c r="AL23" s="287"/>
      <c r="AM23" s="287"/>
      <c r="AN23" s="287"/>
      <c r="AO23" s="287"/>
      <c r="AP23" s="287"/>
      <c r="AQ23" s="287"/>
      <c r="AR23" s="287"/>
      <c r="AS23" s="290" t="s">
        <v>57</v>
      </c>
      <c r="AT23" s="290"/>
      <c r="AU23" s="290"/>
      <c r="AV23" s="291"/>
    </row>
    <row r="24" spans="2:48" ht="21.95" customHeight="1">
      <c r="B24" s="293"/>
      <c r="C24" s="294"/>
      <c r="D24" s="294"/>
      <c r="E24" s="294"/>
      <c r="F24" s="294"/>
      <c r="G24" s="295"/>
      <c r="H24" s="279" t="s">
        <v>58</v>
      </c>
      <c r="I24" s="280"/>
      <c r="J24" s="280"/>
      <c r="K24" s="280"/>
      <c r="L24" s="280"/>
      <c r="M24" s="280"/>
      <c r="N24" s="281"/>
      <c r="O24" s="282" t="s">
        <v>52</v>
      </c>
      <c r="P24" s="283"/>
      <c r="Q24" s="283"/>
      <c r="R24" s="283"/>
      <c r="S24" s="274">
        <f>VLOOKUP($AY$1,'別紙 (連記式)'!$6:$35,25,FALSE)</f>
        <v>0</v>
      </c>
      <c r="T24" s="274"/>
      <c r="U24" s="274"/>
      <c r="V24" s="274"/>
      <c r="W24" s="274"/>
      <c r="X24" s="274"/>
      <c r="Y24" s="274"/>
      <c r="Z24" s="274"/>
      <c r="AA24" s="274"/>
      <c r="AB24" s="284" t="s">
        <v>57</v>
      </c>
      <c r="AC24" s="284"/>
      <c r="AD24" s="284"/>
      <c r="AE24" s="285"/>
      <c r="AF24" s="282" t="s">
        <v>54</v>
      </c>
      <c r="AG24" s="283"/>
      <c r="AH24" s="283"/>
      <c r="AI24" s="283"/>
      <c r="AJ24" s="286">
        <f>VLOOKUP($AY$1,'別紙 (連記式)'!$6:$35,28,FALSE)</f>
        <v>0</v>
      </c>
      <c r="AK24" s="286"/>
      <c r="AL24" s="286"/>
      <c r="AM24" s="286"/>
      <c r="AN24" s="286"/>
      <c r="AO24" s="286"/>
      <c r="AP24" s="286"/>
      <c r="AQ24" s="286"/>
      <c r="AR24" s="286"/>
      <c r="AS24" s="284" t="s">
        <v>57</v>
      </c>
      <c r="AT24" s="284"/>
      <c r="AU24" s="284"/>
      <c r="AV24" s="285"/>
    </row>
    <row r="25" spans="2:48" ht="21.95" customHeight="1">
      <c r="B25" s="209" t="s">
        <v>62</v>
      </c>
      <c r="C25" s="234"/>
      <c r="D25" s="234"/>
      <c r="E25" s="234"/>
      <c r="F25" s="234"/>
      <c r="G25" s="234"/>
      <c r="H25" s="296" t="s">
        <v>61</v>
      </c>
      <c r="I25" s="297"/>
      <c r="J25" s="297"/>
      <c r="K25" s="297"/>
      <c r="L25" s="297"/>
      <c r="M25" s="297"/>
      <c r="N25" s="298"/>
      <c r="O25" s="263" t="s">
        <v>52</v>
      </c>
      <c r="P25" s="264"/>
      <c r="Q25" s="264"/>
      <c r="R25" s="264"/>
      <c r="S25" s="265">
        <f>VLOOKUP($AY$1,'別紙 (連記式)'!$6:$35,29,FALSE)</f>
        <v>0</v>
      </c>
      <c r="T25" s="265"/>
      <c r="U25" s="265"/>
      <c r="V25" s="265"/>
      <c r="W25" s="265"/>
      <c r="X25" s="265"/>
      <c r="Y25" s="265"/>
      <c r="Z25" s="265"/>
      <c r="AA25" s="265"/>
      <c r="AB25" s="299" t="s">
        <v>53</v>
      </c>
      <c r="AC25" s="299"/>
      <c r="AD25" s="299"/>
      <c r="AE25" s="300"/>
      <c r="AF25" s="263" t="s">
        <v>54</v>
      </c>
      <c r="AG25" s="264"/>
      <c r="AH25" s="264"/>
      <c r="AI25" s="264"/>
      <c r="AJ25" s="265">
        <f>VLOOKUP($AY$1,'別紙 (連記式)'!$6:$35,32,FALSE)</f>
        <v>0</v>
      </c>
      <c r="AK25" s="265"/>
      <c r="AL25" s="265"/>
      <c r="AM25" s="265"/>
      <c r="AN25" s="265"/>
      <c r="AO25" s="265"/>
      <c r="AP25" s="265"/>
      <c r="AQ25" s="265"/>
      <c r="AR25" s="265"/>
      <c r="AS25" s="299" t="s">
        <v>53</v>
      </c>
      <c r="AT25" s="299"/>
      <c r="AU25" s="299"/>
      <c r="AV25" s="300"/>
    </row>
    <row r="26" spans="2:48" ht="21.95" customHeight="1">
      <c r="B26" s="293"/>
      <c r="C26" s="294"/>
      <c r="D26" s="294"/>
      <c r="E26" s="294"/>
      <c r="F26" s="294"/>
      <c r="G26" s="294"/>
      <c r="H26" s="301" t="s">
        <v>56</v>
      </c>
      <c r="I26" s="302"/>
      <c r="J26" s="302"/>
      <c r="K26" s="302"/>
      <c r="L26" s="302"/>
      <c r="M26" s="302"/>
      <c r="N26" s="303"/>
      <c r="O26" s="288" t="s">
        <v>52</v>
      </c>
      <c r="P26" s="289"/>
      <c r="Q26" s="289"/>
      <c r="R26" s="289"/>
      <c r="S26" s="274">
        <f>VLOOKUP($AY$1,'別紙 (連記式)'!$6:$35,30,FALSE)</f>
        <v>0</v>
      </c>
      <c r="T26" s="274"/>
      <c r="U26" s="274"/>
      <c r="V26" s="274"/>
      <c r="W26" s="274"/>
      <c r="X26" s="274"/>
      <c r="Y26" s="274"/>
      <c r="Z26" s="274"/>
      <c r="AA26" s="274"/>
      <c r="AB26" s="290" t="s">
        <v>57</v>
      </c>
      <c r="AC26" s="290"/>
      <c r="AD26" s="290"/>
      <c r="AE26" s="291"/>
      <c r="AF26" s="288" t="s">
        <v>54</v>
      </c>
      <c r="AG26" s="289"/>
      <c r="AH26" s="289"/>
      <c r="AI26" s="289"/>
      <c r="AJ26" s="287">
        <f>VLOOKUP($AY$1,'別紙 (連記式)'!$6:$35,33,FALSE)</f>
        <v>0</v>
      </c>
      <c r="AK26" s="287"/>
      <c r="AL26" s="287"/>
      <c r="AM26" s="287"/>
      <c r="AN26" s="287"/>
      <c r="AO26" s="287"/>
      <c r="AP26" s="287"/>
      <c r="AQ26" s="287"/>
      <c r="AR26" s="287"/>
      <c r="AS26" s="290" t="s">
        <v>57</v>
      </c>
      <c r="AT26" s="290"/>
      <c r="AU26" s="290"/>
      <c r="AV26" s="291"/>
    </row>
    <row r="27" spans="2:48" ht="21.95" customHeight="1">
      <c r="B27" s="236"/>
      <c r="C27" s="237"/>
      <c r="D27" s="237"/>
      <c r="E27" s="237"/>
      <c r="F27" s="237"/>
      <c r="G27" s="237"/>
      <c r="H27" s="279" t="s">
        <v>58</v>
      </c>
      <c r="I27" s="280"/>
      <c r="J27" s="280"/>
      <c r="K27" s="280"/>
      <c r="L27" s="280"/>
      <c r="M27" s="280"/>
      <c r="N27" s="281"/>
      <c r="O27" s="282" t="s">
        <v>52</v>
      </c>
      <c r="P27" s="283"/>
      <c r="Q27" s="283"/>
      <c r="R27" s="283"/>
      <c r="S27" s="274">
        <f>VLOOKUP($AY$1,'別紙 (連記式)'!$6:$35,31,FALSE)</f>
        <v>0</v>
      </c>
      <c r="T27" s="274"/>
      <c r="U27" s="274"/>
      <c r="V27" s="274"/>
      <c r="W27" s="274"/>
      <c r="X27" s="274"/>
      <c r="Y27" s="274"/>
      <c r="Z27" s="274"/>
      <c r="AA27" s="274"/>
      <c r="AB27" s="284" t="s">
        <v>57</v>
      </c>
      <c r="AC27" s="284"/>
      <c r="AD27" s="284"/>
      <c r="AE27" s="285"/>
      <c r="AF27" s="282" t="s">
        <v>54</v>
      </c>
      <c r="AG27" s="283"/>
      <c r="AH27" s="283"/>
      <c r="AI27" s="283"/>
      <c r="AJ27" s="286">
        <f>VLOOKUP($AY$1,'別紙 (連記式)'!$6:$35,34,FALSE)</f>
        <v>0</v>
      </c>
      <c r="AK27" s="286"/>
      <c r="AL27" s="286"/>
      <c r="AM27" s="286"/>
      <c r="AN27" s="286"/>
      <c r="AO27" s="286"/>
      <c r="AP27" s="286"/>
      <c r="AQ27" s="286"/>
      <c r="AR27" s="286"/>
      <c r="AS27" s="284" t="s">
        <v>57</v>
      </c>
      <c r="AT27" s="284"/>
      <c r="AU27" s="284"/>
      <c r="AV27" s="285"/>
    </row>
    <row r="28" spans="2:48" ht="21.95" customHeight="1">
      <c r="B28" s="304" t="s">
        <v>63</v>
      </c>
      <c r="C28" s="305"/>
      <c r="D28" s="305"/>
      <c r="E28" s="305"/>
      <c r="F28" s="305"/>
      <c r="G28" s="305"/>
      <c r="H28" s="305"/>
      <c r="I28" s="305"/>
      <c r="J28" s="305"/>
      <c r="K28" s="305"/>
      <c r="L28" s="305"/>
      <c r="M28" s="305"/>
      <c r="N28" s="306"/>
      <c r="O28" s="308" t="s">
        <v>52</v>
      </c>
      <c r="P28" s="309"/>
      <c r="Q28" s="309"/>
      <c r="R28" s="309"/>
      <c r="S28" s="310">
        <f>VLOOKUP($AY$1,'別紙 (連記式)'!$6:$35,35,FALSE)</f>
        <v>0</v>
      </c>
      <c r="T28" s="310"/>
      <c r="U28" s="310"/>
      <c r="V28" s="310"/>
      <c r="W28" s="310"/>
      <c r="X28" s="310"/>
      <c r="Y28" s="310"/>
      <c r="Z28" s="310"/>
      <c r="AA28" s="310"/>
      <c r="AB28" s="311" t="s">
        <v>53</v>
      </c>
      <c r="AC28" s="311"/>
      <c r="AD28" s="311"/>
      <c r="AE28" s="312"/>
      <c r="AF28" s="308" t="s">
        <v>54</v>
      </c>
      <c r="AG28" s="309"/>
      <c r="AH28" s="309"/>
      <c r="AI28" s="309"/>
      <c r="AJ28" s="265">
        <f>VLOOKUP($AY$1,'別紙 (連記式)'!$6:$35,36,FALSE)</f>
        <v>0</v>
      </c>
      <c r="AK28" s="265"/>
      <c r="AL28" s="265"/>
      <c r="AM28" s="265"/>
      <c r="AN28" s="265"/>
      <c r="AO28" s="265"/>
      <c r="AP28" s="265"/>
      <c r="AQ28" s="265"/>
      <c r="AR28" s="265"/>
      <c r="AS28" s="311" t="s">
        <v>53</v>
      </c>
      <c r="AT28" s="311"/>
      <c r="AU28" s="311"/>
      <c r="AV28" s="312"/>
    </row>
    <row r="29" spans="2:48" ht="18" customHeight="1">
      <c r="B29" s="209" t="s">
        <v>64</v>
      </c>
      <c r="C29" s="329"/>
      <c r="D29" s="329"/>
      <c r="E29" s="329"/>
      <c r="F29" s="329"/>
      <c r="G29" s="329"/>
      <c r="H29" s="329"/>
      <c r="I29" s="329"/>
      <c r="J29" s="329"/>
      <c r="K29" s="329"/>
      <c r="L29" s="329"/>
      <c r="M29" s="329"/>
      <c r="N29" s="330"/>
      <c r="O29" s="336" t="s">
        <v>65</v>
      </c>
      <c r="P29" s="337"/>
      <c r="Q29" s="337"/>
      <c r="R29" s="337"/>
      <c r="S29" s="337"/>
      <c r="T29" s="338"/>
      <c r="U29" s="339">
        <f>VLOOKUP($AY$1,'別紙 (連記式)'!$6:$35,37,FALSE)</f>
        <v>0</v>
      </c>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40"/>
    </row>
    <row r="30" spans="2:48" ht="18" customHeight="1">
      <c r="B30" s="293"/>
      <c r="C30" s="331"/>
      <c r="D30" s="331"/>
      <c r="E30" s="331"/>
      <c r="F30" s="331"/>
      <c r="G30" s="331"/>
      <c r="H30" s="331"/>
      <c r="I30" s="331"/>
      <c r="J30" s="331"/>
      <c r="K30" s="331"/>
      <c r="L30" s="331"/>
      <c r="M30" s="331"/>
      <c r="N30" s="332"/>
      <c r="O30" s="341" t="s">
        <v>66</v>
      </c>
      <c r="P30" s="342"/>
      <c r="Q30" s="342"/>
      <c r="R30" s="342"/>
      <c r="S30" s="342"/>
      <c r="T30" s="343"/>
      <c r="U30" s="289" t="s">
        <v>12</v>
      </c>
      <c r="V30" s="289"/>
      <c r="W30" s="307">
        <f>VLOOKUP($AY$1,'別紙 (連記式)'!$6:$35,38,FALSE)</f>
        <v>0</v>
      </c>
      <c r="X30" s="307"/>
      <c r="Y30" s="307"/>
      <c r="Z30" s="307"/>
      <c r="AA30" s="307"/>
      <c r="AB30" s="307"/>
      <c r="AC30" s="307"/>
      <c r="AD30" s="307"/>
      <c r="AE30" s="307"/>
      <c r="AF30" s="342"/>
      <c r="AG30" s="342"/>
      <c r="AH30" s="342"/>
      <c r="AI30" s="342"/>
      <c r="AJ30" s="342"/>
      <c r="AK30" s="342"/>
      <c r="AL30" s="342"/>
      <c r="AM30" s="342"/>
      <c r="AN30" s="342"/>
      <c r="AO30" s="342"/>
      <c r="AP30" s="342"/>
      <c r="AQ30" s="342"/>
      <c r="AR30" s="342"/>
      <c r="AS30" s="342"/>
      <c r="AT30" s="342"/>
      <c r="AU30" s="342"/>
      <c r="AV30" s="347"/>
    </row>
    <row r="31" spans="2:48" ht="18" customHeight="1">
      <c r="B31" s="293"/>
      <c r="C31" s="331"/>
      <c r="D31" s="331"/>
      <c r="E31" s="331"/>
      <c r="F31" s="331"/>
      <c r="G31" s="331"/>
      <c r="H31" s="331"/>
      <c r="I31" s="331"/>
      <c r="J31" s="331"/>
      <c r="K31" s="331"/>
      <c r="L31" s="331"/>
      <c r="M31" s="331"/>
      <c r="N31" s="332"/>
      <c r="O31" s="344"/>
      <c r="P31" s="345"/>
      <c r="Q31" s="345"/>
      <c r="R31" s="345"/>
      <c r="S31" s="345"/>
      <c r="T31" s="346"/>
      <c r="U31" s="348">
        <f>VLOOKUP($AY$1,'別紙 (連記式)'!$6:$35,39,FALSE)</f>
        <v>0</v>
      </c>
      <c r="V31" s="348"/>
      <c r="W31" s="348"/>
      <c r="X31" s="348"/>
      <c r="Y31" s="348"/>
      <c r="Z31" s="348"/>
      <c r="AA31" s="348"/>
      <c r="AB31" s="348"/>
      <c r="AC31" s="348"/>
      <c r="AD31" s="348"/>
      <c r="AE31" s="348"/>
      <c r="AF31" s="348"/>
      <c r="AG31" s="348"/>
      <c r="AH31" s="348"/>
      <c r="AI31" s="348"/>
      <c r="AJ31" s="348"/>
      <c r="AK31" s="348"/>
      <c r="AL31" s="348"/>
      <c r="AM31" s="348"/>
      <c r="AN31" s="348"/>
      <c r="AO31" s="348"/>
      <c r="AP31" s="348"/>
      <c r="AQ31" s="348"/>
      <c r="AR31" s="348"/>
      <c r="AS31" s="348"/>
      <c r="AT31" s="348"/>
      <c r="AU31" s="348"/>
      <c r="AV31" s="349"/>
    </row>
    <row r="32" spans="2:48" ht="18" customHeight="1">
      <c r="B32" s="293"/>
      <c r="C32" s="331"/>
      <c r="D32" s="331"/>
      <c r="E32" s="331"/>
      <c r="F32" s="331"/>
      <c r="G32" s="331"/>
      <c r="H32" s="331"/>
      <c r="I32" s="331"/>
      <c r="J32" s="331"/>
      <c r="K32" s="331"/>
      <c r="L32" s="331"/>
      <c r="M32" s="331"/>
      <c r="N32" s="332"/>
      <c r="O32" s="350" t="s">
        <v>67</v>
      </c>
      <c r="P32" s="351"/>
      <c r="Q32" s="351"/>
      <c r="R32" s="351"/>
      <c r="S32" s="351"/>
      <c r="T32" s="351"/>
      <c r="U32" s="313">
        <f>VLOOKUP($AY$1,'別紙 (連記式)'!$6:$35,40,FALSE)</f>
        <v>0</v>
      </c>
      <c r="V32" s="313"/>
      <c r="W32" s="313"/>
      <c r="X32" s="313"/>
      <c r="Y32" s="313"/>
      <c r="Z32" s="313"/>
      <c r="AA32" s="313"/>
      <c r="AB32" s="313"/>
      <c r="AC32" s="313"/>
      <c r="AD32" s="313"/>
      <c r="AE32" s="313"/>
      <c r="AF32" s="313"/>
      <c r="AG32" s="314" t="s">
        <v>68</v>
      </c>
      <c r="AH32" s="314"/>
      <c r="AI32" s="314"/>
      <c r="AJ32" s="314"/>
      <c r="AK32" s="314"/>
      <c r="AL32" s="315">
        <f>VLOOKUP($AY$1,'別紙 (連記式)'!$6:$35,41,FALSE)</f>
        <v>0</v>
      </c>
      <c r="AM32" s="315"/>
      <c r="AN32" s="315"/>
      <c r="AO32" s="315"/>
      <c r="AP32" s="315"/>
      <c r="AQ32" s="315"/>
      <c r="AR32" s="315"/>
      <c r="AS32" s="315"/>
      <c r="AT32" s="315"/>
      <c r="AU32" s="315"/>
      <c r="AV32" s="316"/>
    </row>
    <row r="33" spans="2:48" ht="18" customHeight="1">
      <c r="B33" s="333"/>
      <c r="C33" s="334"/>
      <c r="D33" s="334"/>
      <c r="E33" s="334"/>
      <c r="F33" s="334"/>
      <c r="G33" s="334"/>
      <c r="H33" s="334"/>
      <c r="I33" s="334"/>
      <c r="J33" s="334"/>
      <c r="K33" s="334"/>
      <c r="L33" s="334"/>
      <c r="M33" s="334"/>
      <c r="N33" s="335"/>
      <c r="O33" s="317" t="s">
        <v>69</v>
      </c>
      <c r="P33" s="318"/>
      <c r="Q33" s="318"/>
      <c r="R33" s="318"/>
      <c r="S33" s="318"/>
      <c r="T33" s="318"/>
      <c r="U33" s="319">
        <f>VLOOKUP($AY$1,'別紙 (連記式)'!$6:$35,42,FALSE)</f>
        <v>0</v>
      </c>
      <c r="V33" s="320"/>
      <c r="W33" s="320"/>
      <c r="X33" s="320"/>
      <c r="Y33" s="320"/>
      <c r="Z33" s="320"/>
      <c r="AA33" s="320"/>
      <c r="AB33" s="320"/>
      <c r="AC33" s="320"/>
      <c r="AD33" s="320"/>
      <c r="AE33" s="320"/>
      <c r="AF33" s="320"/>
      <c r="AG33" s="320"/>
      <c r="AH33" s="320"/>
      <c r="AI33" s="320"/>
      <c r="AJ33" s="320"/>
      <c r="AK33" s="320"/>
      <c r="AL33" s="320"/>
      <c r="AM33" s="320"/>
      <c r="AN33" s="320"/>
      <c r="AO33" s="320"/>
      <c r="AP33" s="320"/>
      <c r="AQ33" s="320"/>
      <c r="AR33" s="320"/>
      <c r="AS33" s="320"/>
      <c r="AT33" s="320"/>
      <c r="AU33" s="320"/>
      <c r="AV33" s="321"/>
    </row>
    <row r="34" spans="2:48" ht="18" customHeight="1">
      <c r="B34" s="322" t="s">
        <v>70</v>
      </c>
      <c r="C34" s="322"/>
      <c r="D34" s="322"/>
      <c r="E34" s="322"/>
      <c r="F34" s="322"/>
      <c r="G34" s="322"/>
      <c r="H34" s="322"/>
      <c r="I34" s="322"/>
      <c r="J34" s="322"/>
      <c r="K34" s="322" t="s">
        <v>71</v>
      </c>
      <c r="L34" s="322"/>
      <c r="M34" s="322"/>
      <c r="N34" s="322"/>
      <c r="O34" s="323" t="str">
        <f>VLOOKUP($AY$1,'別紙 (連記式)'!$6:$35,43,FALSE)</f>
        <v>（選択して下さい）</v>
      </c>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5"/>
    </row>
    <row r="35" spans="2:48" ht="18" customHeight="1">
      <c r="B35" s="322"/>
      <c r="C35" s="322"/>
      <c r="D35" s="322"/>
      <c r="E35" s="322"/>
      <c r="F35" s="322"/>
      <c r="G35" s="322"/>
      <c r="H35" s="322"/>
      <c r="I35" s="322"/>
      <c r="J35" s="322"/>
      <c r="K35" s="322"/>
      <c r="L35" s="322"/>
      <c r="M35" s="322"/>
      <c r="N35" s="322"/>
      <c r="O35" s="326"/>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8"/>
    </row>
    <row r="36" spans="2:48" ht="18" customHeight="1">
      <c r="B36" s="322"/>
      <c r="C36" s="322"/>
      <c r="D36" s="322"/>
      <c r="E36" s="322"/>
      <c r="F36" s="322"/>
      <c r="G36" s="322"/>
      <c r="H36" s="322"/>
      <c r="I36" s="322"/>
      <c r="J36" s="322"/>
      <c r="K36" s="322" t="s">
        <v>72</v>
      </c>
      <c r="L36" s="322"/>
      <c r="M36" s="322"/>
      <c r="N36" s="322"/>
      <c r="O36" s="323" t="str">
        <f>VLOOKUP($AY$1,'別紙 (連記式)'!$6:$35,44,FALSE)</f>
        <v>（選択して下さい）</v>
      </c>
      <c r="P36" s="324"/>
      <c r="Q36" s="324"/>
      <c r="R36" s="324"/>
      <c r="S36" s="324"/>
      <c r="T36" s="324"/>
      <c r="U36" s="324"/>
      <c r="V36" s="324"/>
      <c r="W36" s="324"/>
      <c r="X36" s="324"/>
      <c r="Y36" s="324"/>
      <c r="Z36" s="324"/>
      <c r="AA36" s="324"/>
      <c r="AB36" s="324"/>
      <c r="AC36" s="324"/>
      <c r="AD36" s="324"/>
      <c r="AE36" s="324"/>
      <c r="AF36" s="324"/>
      <c r="AG36" s="324"/>
      <c r="AH36" s="324"/>
      <c r="AI36" s="324"/>
      <c r="AJ36" s="324"/>
      <c r="AK36" s="324"/>
      <c r="AL36" s="324"/>
      <c r="AM36" s="324"/>
      <c r="AN36" s="324"/>
      <c r="AO36" s="324"/>
      <c r="AP36" s="324"/>
      <c r="AQ36" s="324"/>
      <c r="AR36" s="324"/>
      <c r="AS36" s="324"/>
      <c r="AT36" s="324"/>
      <c r="AU36" s="324"/>
      <c r="AV36" s="325"/>
    </row>
    <row r="37" spans="2:48" ht="18" customHeight="1">
      <c r="B37" s="322"/>
      <c r="C37" s="322"/>
      <c r="D37" s="322"/>
      <c r="E37" s="322"/>
      <c r="F37" s="322"/>
      <c r="G37" s="322"/>
      <c r="H37" s="322"/>
      <c r="I37" s="322"/>
      <c r="J37" s="322"/>
      <c r="K37" s="322"/>
      <c r="L37" s="322"/>
      <c r="M37" s="322"/>
      <c r="N37" s="322"/>
      <c r="O37" s="326"/>
      <c r="P37" s="327"/>
      <c r="Q37" s="327"/>
      <c r="R37" s="327"/>
      <c r="S37" s="327"/>
      <c r="T37" s="327"/>
      <c r="U37" s="327"/>
      <c r="V37" s="327"/>
      <c r="W37" s="327"/>
      <c r="X37" s="327"/>
      <c r="Y37" s="327"/>
      <c r="Z37" s="327"/>
      <c r="AA37" s="327"/>
      <c r="AB37" s="327"/>
      <c r="AC37" s="327"/>
      <c r="AD37" s="327"/>
      <c r="AE37" s="327"/>
      <c r="AF37" s="327"/>
      <c r="AG37" s="327"/>
      <c r="AH37" s="327"/>
      <c r="AI37" s="327"/>
      <c r="AJ37" s="327"/>
      <c r="AK37" s="327"/>
      <c r="AL37" s="327"/>
      <c r="AM37" s="327"/>
      <c r="AN37" s="327"/>
      <c r="AO37" s="327"/>
      <c r="AP37" s="327"/>
      <c r="AQ37" s="327"/>
      <c r="AR37" s="327"/>
      <c r="AS37" s="327"/>
      <c r="AT37" s="327"/>
      <c r="AU37" s="327"/>
      <c r="AV37" s="328"/>
    </row>
    <row r="38" spans="2:48" ht="18" customHeight="1">
      <c r="B38" s="209" t="s">
        <v>73</v>
      </c>
      <c r="C38" s="329"/>
      <c r="D38" s="329"/>
      <c r="E38" s="329"/>
      <c r="F38" s="329"/>
      <c r="G38" s="329"/>
      <c r="H38" s="329"/>
      <c r="I38" s="329"/>
      <c r="J38" s="329"/>
      <c r="K38" s="329"/>
      <c r="L38" s="329"/>
      <c r="M38" s="329"/>
      <c r="N38" s="330"/>
      <c r="O38" s="336" t="s">
        <v>65</v>
      </c>
      <c r="P38" s="337"/>
      <c r="Q38" s="337"/>
      <c r="R38" s="337"/>
      <c r="S38" s="337"/>
      <c r="T38" s="338"/>
      <c r="U38" s="339">
        <f>VLOOKUP($AY$1,'別紙 (連記式)'!$6:$35,45,FALSE)</f>
        <v>0</v>
      </c>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40"/>
    </row>
    <row r="39" spans="2:48" ht="18" customHeight="1">
      <c r="B39" s="293"/>
      <c r="C39" s="331"/>
      <c r="D39" s="331"/>
      <c r="E39" s="331"/>
      <c r="F39" s="331"/>
      <c r="G39" s="331"/>
      <c r="H39" s="331"/>
      <c r="I39" s="331"/>
      <c r="J39" s="331"/>
      <c r="K39" s="331"/>
      <c r="L39" s="331"/>
      <c r="M39" s="331"/>
      <c r="N39" s="332"/>
      <c r="O39" s="341" t="s">
        <v>66</v>
      </c>
      <c r="P39" s="342"/>
      <c r="Q39" s="342"/>
      <c r="R39" s="342"/>
      <c r="S39" s="342"/>
      <c r="T39" s="343"/>
      <c r="U39" s="289" t="s">
        <v>12</v>
      </c>
      <c r="V39" s="289"/>
      <c r="W39" s="307">
        <f>VLOOKUP($AY$1,'別紙 (連記式)'!$6:$35,46,FALSE)</f>
        <v>0</v>
      </c>
      <c r="X39" s="307"/>
      <c r="Y39" s="307"/>
      <c r="Z39" s="307"/>
      <c r="AA39" s="307"/>
      <c r="AB39" s="307"/>
      <c r="AC39" s="307"/>
      <c r="AD39" s="307"/>
      <c r="AE39" s="307"/>
      <c r="AF39" s="342"/>
      <c r="AG39" s="342"/>
      <c r="AH39" s="342"/>
      <c r="AI39" s="342"/>
      <c r="AJ39" s="342"/>
      <c r="AK39" s="342"/>
      <c r="AL39" s="342"/>
      <c r="AM39" s="342"/>
      <c r="AN39" s="342"/>
      <c r="AO39" s="342"/>
      <c r="AP39" s="342"/>
      <c r="AQ39" s="342"/>
      <c r="AR39" s="342"/>
      <c r="AS39" s="342"/>
      <c r="AT39" s="342"/>
      <c r="AU39" s="342"/>
      <c r="AV39" s="347"/>
    </row>
    <row r="40" spans="2:48" ht="18" customHeight="1">
      <c r="B40" s="293"/>
      <c r="C40" s="331"/>
      <c r="D40" s="331"/>
      <c r="E40" s="331"/>
      <c r="F40" s="331"/>
      <c r="G40" s="331"/>
      <c r="H40" s="331"/>
      <c r="I40" s="331"/>
      <c r="J40" s="331"/>
      <c r="K40" s="331"/>
      <c r="L40" s="331"/>
      <c r="M40" s="331"/>
      <c r="N40" s="332"/>
      <c r="O40" s="344"/>
      <c r="P40" s="345"/>
      <c r="Q40" s="345"/>
      <c r="R40" s="345"/>
      <c r="S40" s="345"/>
      <c r="T40" s="346"/>
      <c r="U40" s="348">
        <f>VLOOKUP($AY$1,'別紙 (連記式)'!$6:$35,47,FALSE)</f>
        <v>0</v>
      </c>
      <c r="V40" s="348"/>
      <c r="W40" s="348"/>
      <c r="X40" s="348"/>
      <c r="Y40" s="348"/>
      <c r="Z40" s="348"/>
      <c r="AA40" s="348"/>
      <c r="AB40" s="348"/>
      <c r="AC40" s="348"/>
      <c r="AD40" s="348"/>
      <c r="AE40" s="348"/>
      <c r="AF40" s="348"/>
      <c r="AG40" s="348"/>
      <c r="AH40" s="348"/>
      <c r="AI40" s="348"/>
      <c r="AJ40" s="348"/>
      <c r="AK40" s="348"/>
      <c r="AL40" s="348"/>
      <c r="AM40" s="348"/>
      <c r="AN40" s="348"/>
      <c r="AO40" s="348"/>
      <c r="AP40" s="348"/>
      <c r="AQ40" s="348"/>
      <c r="AR40" s="348"/>
      <c r="AS40" s="348"/>
      <c r="AT40" s="348"/>
      <c r="AU40" s="348"/>
      <c r="AV40" s="349"/>
    </row>
    <row r="41" spans="2:48" ht="18" customHeight="1">
      <c r="B41" s="293"/>
      <c r="C41" s="331"/>
      <c r="D41" s="331"/>
      <c r="E41" s="331"/>
      <c r="F41" s="331"/>
      <c r="G41" s="331"/>
      <c r="H41" s="331"/>
      <c r="I41" s="331"/>
      <c r="J41" s="331"/>
      <c r="K41" s="331"/>
      <c r="L41" s="331"/>
      <c r="M41" s="331"/>
      <c r="N41" s="332"/>
      <c r="O41" s="350" t="s">
        <v>67</v>
      </c>
      <c r="P41" s="351"/>
      <c r="Q41" s="351"/>
      <c r="R41" s="351"/>
      <c r="S41" s="351"/>
      <c r="T41" s="351"/>
      <c r="U41" s="313">
        <f>VLOOKUP($AY$1,'別紙 (連記式)'!$6:$35,48,FALSE)</f>
        <v>0</v>
      </c>
      <c r="V41" s="313"/>
      <c r="W41" s="313"/>
      <c r="X41" s="313"/>
      <c r="Y41" s="313"/>
      <c r="Z41" s="313"/>
      <c r="AA41" s="313"/>
      <c r="AB41" s="313"/>
      <c r="AC41" s="313"/>
      <c r="AD41" s="313"/>
      <c r="AE41" s="313"/>
      <c r="AF41" s="313"/>
      <c r="AG41" s="314" t="s">
        <v>68</v>
      </c>
      <c r="AH41" s="314"/>
      <c r="AI41" s="314"/>
      <c r="AJ41" s="314"/>
      <c r="AK41" s="314"/>
      <c r="AL41" s="315">
        <f>VLOOKUP($AY$1,'別紙 (連記式)'!$6:$35,49,FALSE)</f>
        <v>0</v>
      </c>
      <c r="AM41" s="315"/>
      <c r="AN41" s="315"/>
      <c r="AO41" s="315"/>
      <c r="AP41" s="315"/>
      <c r="AQ41" s="315"/>
      <c r="AR41" s="315"/>
      <c r="AS41" s="315"/>
      <c r="AT41" s="315"/>
      <c r="AU41" s="315"/>
      <c r="AV41" s="316"/>
    </row>
    <row r="42" spans="2:48" ht="18" customHeight="1">
      <c r="B42" s="333"/>
      <c r="C42" s="334"/>
      <c r="D42" s="334"/>
      <c r="E42" s="334"/>
      <c r="F42" s="334"/>
      <c r="G42" s="334"/>
      <c r="H42" s="334"/>
      <c r="I42" s="334"/>
      <c r="J42" s="334"/>
      <c r="K42" s="334"/>
      <c r="L42" s="334"/>
      <c r="M42" s="334"/>
      <c r="N42" s="335"/>
      <c r="O42" s="317" t="s">
        <v>69</v>
      </c>
      <c r="P42" s="318"/>
      <c r="Q42" s="318"/>
      <c r="R42" s="318"/>
      <c r="S42" s="318"/>
      <c r="T42" s="318"/>
      <c r="U42" s="319">
        <f>VLOOKUP($AY$1,'別紙 (連記式)'!$6:$35,50,FALSE)</f>
        <v>0</v>
      </c>
      <c r="V42" s="320"/>
      <c r="W42" s="320"/>
      <c r="X42" s="320"/>
      <c r="Y42" s="320"/>
      <c r="Z42" s="320"/>
      <c r="AA42" s="320"/>
      <c r="AB42" s="320"/>
      <c r="AC42" s="320"/>
      <c r="AD42" s="320"/>
      <c r="AE42" s="320"/>
      <c r="AF42" s="320"/>
      <c r="AG42" s="320"/>
      <c r="AH42" s="320"/>
      <c r="AI42" s="320"/>
      <c r="AJ42" s="320"/>
      <c r="AK42" s="320"/>
      <c r="AL42" s="320"/>
      <c r="AM42" s="320"/>
      <c r="AN42" s="320"/>
      <c r="AO42" s="320"/>
      <c r="AP42" s="320"/>
      <c r="AQ42" s="320"/>
      <c r="AR42" s="320"/>
      <c r="AS42" s="320"/>
      <c r="AT42" s="320"/>
      <c r="AU42" s="320"/>
      <c r="AV42" s="321"/>
    </row>
    <row r="43" spans="2:48" ht="18.600000000000001" customHeight="1">
      <c r="B43" s="209" t="s">
        <v>74</v>
      </c>
      <c r="C43" s="234"/>
      <c r="D43" s="234"/>
      <c r="E43" s="234"/>
      <c r="F43" s="234"/>
      <c r="G43" s="234"/>
      <c r="H43" s="234"/>
      <c r="I43" s="234"/>
      <c r="J43" s="234"/>
      <c r="K43" s="234"/>
      <c r="L43" s="234"/>
      <c r="M43" s="234"/>
      <c r="N43" s="235"/>
      <c r="O43" s="360" t="s">
        <v>65</v>
      </c>
      <c r="P43" s="361"/>
      <c r="Q43" s="361"/>
      <c r="R43" s="361"/>
      <c r="S43" s="361"/>
      <c r="T43" s="361"/>
      <c r="U43" s="339">
        <f>VLOOKUP($AY$1,'別紙 (連記式)'!$6:$35,51,FALSE)</f>
        <v>0</v>
      </c>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40"/>
    </row>
    <row r="44" spans="2:48" ht="18.600000000000001" customHeight="1">
      <c r="B44" s="293"/>
      <c r="C44" s="294"/>
      <c r="D44" s="294"/>
      <c r="E44" s="294"/>
      <c r="F44" s="294"/>
      <c r="G44" s="294"/>
      <c r="H44" s="294"/>
      <c r="I44" s="294"/>
      <c r="J44" s="294"/>
      <c r="K44" s="294"/>
      <c r="L44" s="294"/>
      <c r="M44" s="294"/>
      <c r="N44" s="359"/>
      <c r="O44" s="362" t="s">
        <v>67</v>
      </c>
      <c r="P44" s="363"/>
      <c r="Q44" s="363"/>
      <c r="R44" s="363"/>
      <c r="S44" s="363"/>
      <c r="T44" s="363"/>
      <c r="U44" s="313">
        <f>VLOOKUP($AY$1,'別紙 (連記式)'!$6:$35,52,FALSE)</f>
        <v>0</v>
      </c>
      <c r="V44" s="313"/>
      <c r="W44" s="313"/>
      <c r="X44" s="313"/>
      <c r="Y44" s="313"/>
      <c r="Z44" s="313"/>
      <c r="AA44" s="313"/>
      <c r="AB44" s="313"/>
      <c r="AC44" s="313"/>
      <c r="AD44" s="313"/>
      <c r="AE44" s="313"/>
      <c r="AF44" s="313"/>
      <c r="AG44" s="352" t="s">
        <v>68</v>
      </c>
      <c r="AH44" s="352"/>
      <c r="AI44" s="352"/>
      <c r="AJ44" s="352"/>
      <c r="AK44" s="352"/>
      <c r="AL44" s="315">
        <f>VLOOKUP($AY$1,'別紙 (連記式)'!$6:$35,53,FALSE)</f>
        <v>0</v>
      </c>
      <c r="AM44" s="315"/>
      <c r="AN44" s="315"/>
      <c r="AO44" s="315"/>
      <c r="AP44" s="315"/>
      <c r="AQ44" s="315"/>
      <c r="AR44" s="315"/>
      <c r="AS44" s="315"/>
      <c r="AT44" s="315"/>
      <c r="AU44" s="315"/>
      <c r="AV44" s="316"/>
    </row>
    <row r="45" spans="2:48" ht="18.600000000000001" customHeight="1">
      <c r="B45" s="353" t="s">
        <v>75</v>
      </c>
      <c r="C45" s="354"/>
      <c r="D45" s="354"/>
      <c r="E45" s="354"/>
      <c r="F45" s="354"/>
      <c r="G45" s="354"/>
      <c r="H45" s="354"/>
      <c r="I45" s="354"/>
      <c r="J45" s="354"/>
      <c r="K45" s="354"/>
      <c r="L45" s="354"/>
      <c r="M45" s="354"/>
      <c r="N45" s="355"/>
      <c r="O45" s="356" t="str">
        <f>VLOOKUP($AY$1,'別紙 (連記式)'!$6:$35,55,FALSE)</f>
        <v>（選択して下さい）</v>
      </c>
      <c r="P45" s="357"/>
      <c r="Q45" s="357"/>
      <c r="R45" s="357"/>
      <c r="S45" s="357"/>
      <c r="T45" s="357"/>
      <c r="U45" s="357"/>
      <c r="V45" s="357"/>
      <c r="W45" s="357"/>
      <c r="X45" s="357"/>
      <c r="Y45" s="357"/>
      <c r="Z45" s="357"/>
      <c r="AA45" s="358"/>
      <c r="AB45" s="353" t="s">
        <v>76</v>
      </c>
      <c r="AC45" s="354"/>
      <c r="AD45" s="354"/>
      <c r="AE45" s="354"/>
      <c r="AF45" s="354"/>
      <c r="AG45" s="354"/>
      <c r="AH45" s="354"/>
      <c r="AI45" s="354"/>
      <c r="AJ45" s="354"/>
      <c r="AK45" s="355"/>
      <c r="AL45" s="356" t="str">
        <f>VLOOKUP($AY$1,'別紙 (連記式)'!$6:$35,56,FALSE)</f>
        <v>（選択して下さい）</v>
      </c>
      <c r="AM45" s="357"/>
      <c r="AN45" s="357"/>
      <c r="AO45" s="357"/>
      <c r="AP45" s="357"/>
      <c r="AQ45" s="357"/>
      <c r="AR45" s="357"/>
      <c r="AS45" s="357"/>
      <c r="AT45" s="357"/>
      <c r="AU45" s="357"/>
      <c r="AV45" s="358"/>
    </row>
    <row r="46" spans="2:48" ht="18.600000000000001" customHeight="1">
      <c r="B46" s="353" t="s">
        <v>77</v>
      </c>
      <c r="C46" s="354"/>
      <c r="D46" s="354"/>
      <c r="E46" s="354"/>
      <c r="F46" s="354"/>
      <c r="G46" s="354"/>
      <c r="H46" s="354"/>
      <c r="I46" s="354"/>
      <c r="J46" s="354"/>
      <c r="K46" s="354"/>
      <c r="L46" s="354"/>
      <c r="M46" s="354"/>
      <c r="N46" s="355"/>
      <c r="O46" s="356">
        <f>VLOOKUP($AY$1,'別紙 (連記式)'!$6:$35,54,FALSE)</f>
        <v>0</v>
      </c>
      <c r="P46" s="357"/>
      <c r="Q46" s="357"/>
      <c r="R46" s="357"/>
      <c r="S46" s="357"/>
      <c r="T46" s="357"/>
      <c r="U46" s="357"/>
      <c r="V46" s="357"/>
      <c r="W46" s="357"/>
      <c r="X46" s="357"/>
      <c r="Y46" s="357"/>
      <c r="Z46" s="357"/>
      <c r="AA46" s="358"/>
      <c r="AB46" s="368" t="s">
        <v>78</v>
      </c>
      <c r="AC46" s="368"/>
      <c r="AD46" s="368"/>
      <c r="AE46" s="368"/>
      <c r="AF46" s="368"/>
      <c r="AG46" s="368"/>
      <c r="AH46" s="368"/>
      <c r="AI46" s="368"/>
      <c r="AJ46" s="368"/>
      <c r="AK46" s="368"/>
      <c r="AL46" s="369">
        <f>VLOOKUP($AY$1,'別紙 (連記式)'!$6:$35,57,FALSE)</f>
        <v>0</v>
      </c>
      <c r="AM46" s="369"/>
      <c r="AN46" s="369"/>
      <c r="AO46" s="369"/>
      <c r="AP46" s="369"/>
      <c r="AQ46" s="369"/>
      <c r="AR46" s="369"/>
      <c r="AS46" s="369"/>
      <c r="AT46" s="369"/>
      <c r="AU46" s="369"/>
      <c r="AV46" s="369"/>
    </row>
    <row r="47" spans="2:48" s="10" customFormat="1" ht="18.95" customHeight="1">
      <c r="B47" s="353" t="s">
        <v>79</v>
      </c>
      <c r="C47" s="354"/>
      <c r="D47" s="354"/>
      <c r="E47" s="354"/>
      <c r="F47" s="354"/>
      <c r="G47" s="354"/>
      <c r="H47" s="354"/>
      <c r="I47" s="354"/>
      <c r="J47" s="354"/>
      <c r="K47" s="354"/>
      <c r="L47" s="354"/>
      <c r="M47" s="354"/>
      <c r="N47" s="355"/>
      <c r="O47" s="356" t="str">
        <f>VLOOKUP($AY$1,'別紙 (連記式)'!$6:$35,58,FALSE)</f>
        <v>（選択して下さい）</v>
      </c>
      <c r="P47" s="357"/>
      <c r="Q47" s="357"/>
      <c r="R47" s="357"/>
      <c r="S47" s="357"/>
      <c r="T47" s="357"/>
      <c r="U47" s="357"/>
      <c r="V47" s="357"/>
      <c r="W47" s="357"/>
      <c r="X47" s="357"/>
      <c r="Y47" s="357"/>
      <c r="Z47" s="357"/>
      <c r="AA47" s="357"/>
      <c r="AB47" s="357"/>
      <c r="AC47" s="357"/>
      <c r="AD47" s="357"/>
      <c r="AE47" s="357"/>
      <c r="AF47" s="357"/>
      <c r="AG47" s="357"/>
      <c r="AH47" s="357"/>
      <c r="AI47" s="357"/>
      <c r="AJ47" s="357"/>
      <c r="AK47" s="357"/>
      <c r="AL47" s="357"/>
      <c r="AM47" s="357"/>
      <c r="AN47" s="357"/>
      <c r="AO47" s="357"/>
      <c r="AP47" s="357"/>
      <c r="AQ47" s="357"/>
      <c r="AR47" s="357"/>
      <c r="AS47" s="357"/>
      <c r="AT47" s="357"/>
      <c r="AU47" s="357"/>
      <c r="AV47" s="358"/>
    </row>
    <row r="48" spans="2:48" s="10" customFormat="1" ht="18.95" customHeight="1">
      <c r="B48" s="353" t="s">
        <v>80</v>
      </c>
      <c r="C48" s="354"/>
      <c r="D48" s="354"/>
      <c r="E48" s="354"/>
      <c r="F48" s="354"/>
      <c r="G48" s="354"/>
      <c r="H48" s="354"/>
      <c r="I48" s="354"/>
      <c r="J48" s="354"/>
      <c r="K48" s="354"/>
      <c r="L48" s="354"/>
      <c r="M48" s="354"/>
      <c r="N48" s="355"/>
      <c r="O48" s="356" t="str">
        <f>VLOOKUP($AY$1,'別紙 (連記式)'!$6:$35,59,FALSE)</f>
        <v>（選択して下さい）</v>
      </c>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8"/>
    </row>
    <row r="49" spans="2:48" s="10" customFormat="1" ht="44.25" customHeight="1">
      <c r="B49" s="364" t="s">
        <v>81</v>
      </c>
      <c r="C49" s="354"/>
      <c r="D49" s="354"/>
      <c r="E49" s="354"/>
      <c r="F49" s="354"/>
      <c r="G49" s="354"/>
      <c r="H49" s="354"/>
      <c r="I49" s="354"/>
      <c r="J49" s="354"/>
      <c r="K49" s="354"/>
      <c r="L49" s="354"/>
      <c r="M49" s="354"/>
      <c r="N49" s="355"/>
      <c r="O49" s="365">
        <f>VLOOKUP($AY$1,'別紙 (連記式)'!$6:$35,60,FALSE)</f>
        <v>0</v>
      </c>
      <c r="P49" s="366"/>
      <c r="Q49" s="366"/>
      <c r="R49" s="366"/>
      <c r="S49" s="366"/>
      <c r="T49" s="366"/>
      <c r="U49" s="366"/>
      <c r="V49" s="366"/>
      <c r="W49" s="366"/>
      <c r="X49" s="366"/>
      <c r="Y49" s="366"/>
      <c r="Z49" s="366"/>
      <c r="AA49" s="366"/>
      <c r="AB49" s="366"/>
      <c r="AC49" s="366"/>
      <c r="AD49" s="366"/>
      <c r="AE49" s="366"/>
      <c r="AF49" s="366"/>
      <c r="AG49" s="366"/>
      <c r="AH49" s="366"/>
      <c r="AI49" s="366"/>
      <c r="AJ49" s="366"/>
      <c r="AK49" s="366"/>
      <c r="AL49" s="366"/>
      <c r="AM49" s="366"/>
      <c r="AN49" s="366"/>
      <c r="AO49" s="366"/>
      <c r="AP49" s="366"/>
      <c r="AQ49" s="366"/>
      <c r="AR49" s="366"/>
      <c r="AS49" s="366"/>
      <c r="AT49" s="366"/>
      <c r="AU49" s="366"/>
      <c r="AV49" s="367"/>
    </row>
    <row r="50" spans="2:48" s="10" customFormat="1" ht="18.95" customHeight="1">
      <c r="B50" s="353" t="s">
        <v>82</v>
      </c>
      <c r="C50" s="354"/>
      <c r="D50" s="354"/>
      <c r="E50" s="354"/>
      <c r="F50" s="354"/>
      <c r="G50" s="354"/>
      <c r="H50" s="354"/>
      <c r="I50" s="354"/>
      <c r="J50" s="354"/>
      <c r="K50" s="354"/>
      <c r="L50" s="354"/>
      <c r="M50" s="354"/>
      <c r="N50" s="355"/>
      <c r="O50" s="365" t="str">
        <f>VLOOKUP($AY$1,'別紙 (連記式)'!$6:$35,61,FALSE)</f>
        <v>(選択して下さい)</v>
      </c>
      <c r="P50" s="366"/>
      <c r="Q50" s="366"/>
      <c r="R50" s="366"/>
      <c r="S50" s="366"/>
      <c r="T50" s="366"/>
      <c r="U50" s="366"/>
      <c r="V50" s="366"/>
      <c r="W50" s="366"/>
      <c r="X50" s="366"/>
      <c r="Y50" s="366"/>
      <c r="Z50" s="366"/>
      <c r="AA50" s="366"/>
      <c r="AB50" s="366"/>
      <c r="AC50" s="366"/>
      <c r="AD50" s="366"/>
      <c r="AE50" s="366"/>
      <c r="AF50" s="366"/>
      <c r="AG50" s="366"/>
      <c r="AH50" s="366"/>
      <c r="AI50" s="366"/>
      <c r="AJ50" s="366"/>
      <c r="AK50" s="366"/>
      <c r="AL50" s="366"/>
      <c r="AM50" s="366"/>
      <c r="AN50" s="366"/>
      <c r="AO50" s="366"/>
      <c r="AP50" s="366"/>
      <c r="AQ50" s="366"/>
      <c r="AR50" s="366"/>
      <c r="AS50" s="366"/>
      <c r="AT50" s="366"/>
      <c r="AU50" s="366"/>
      <c r="AV50" s="367"/>
    </row>
    <row r="51" spans="2:48" s="10" customFormat="1" ht="40.5" customHeight="1">
      <c r="B51" s="372" t="s">
        <v>83</v>
      </c>
      <c r="C51" s="373"/>
      <c r="D51" s="373"/>
      <c r="E51" s="373"/>
      <c r="F51" s="373"/>
      <c r="G51" s="373"/>
      <c r="H51" s="373"/>
      <c r="I51" s="373"/>
      <c r="J51" s="373"/>
      <c r="K51" s="373"/>
      <c r="L51" s="373"/>
      <c r="M51" s="373"/>
      <c r="N51" s="374"/>
      <c r="O51" s="375">
        <f>VLOOKUP($AY$1,'別紙 (連記式)'!$6:$35,62,FALSE)</f>
        <v>0</v>
      </c>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8"/>
    </row>
    <row r="52" spans="2:48" s="10" customFormat="1" ht="27.75" customHeight="1">
      <c r="B52" s="364" t="s">
        <v>84</v>
      </c>
      <c r="C52" s="376"/>
      <c r="D52" s="376"/>
      <c r="E52" s="376"/>
      <c r="F52" s="376"/>
      <c r="G52" s="376"/>
      <c r="H52" s="376"/>
      <c r="I52" s="376"/>
      <c r="J52" s="376"/>
      <c r="K52" s="376"/>
      <c r="L52" s="376"/>
      <c r="M52" s="376"/>
      <c r="N52" s="377"/>
      <c r="O52" s="356" t="str">
        <f>VLOOKUP($AY$1,'別紙 (連記式)'!$6:$35,63,FALSE)</f>
        <v>（選択して下さい）</v>
      </c>
      <c r="P52" s="357"/>
      <c r="Q52" s="357"/>
      <c r="R52" s="357"/>
      <c r="S52" s="357"/>
      <c r="T52" s="357"/>
      <c r="U52" s="357"/>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58"/>
    </row>
    <row r="53" spans="2:48" ht="18" customHeight="1">
      <c r="B53" s="221" t="s">
        <v>85</v>
      </c>
      <c r="C53" s="210"/>
      <c r="D53" s="210"/>
      <c r="E53" s="210"/>
      <c r="F53" s="210"/>
      <c r="G53" s="210"/>
      <c r="H53" s="210"/>
      <c r="I53" s="210"/>
      <c r="J53" s="210"/>
      <c r="K53" s="210"/>
      <c r="L53" s="210"/>
      <c r="M53" s="210"/>
      <c r="N53" s="211"/>
      <c r="O53" s="379"/>
      <c r="P53" s="380"/>
      <c r="Q53" s="380"/>
      <c r="R53" s="380"/>
      <c r="S53" s="380"/>
      <c r="T53" s="380"/>
      <c r="U53" s="380"/>
      <c r="V53" s="380"/>
      <c r="W53" s="380"/>
      <c r="X53" s="380"/>
      <c r="Y53" s="380"/>
      <c r="Z53" s="380"/>
      <c r="AA53" s="380"/>
      <c r="AB53" s="380"/>
      <c r="AC53" s="380"/>
      <c r="AD53" s="380"/>
      <c r="AE53" s="380"/>
      <c r="AF53" s="380"/>
      <c r="AG53" s="380"/>
      <c r="AH53" s="380"/>
      <c r="AI53" s="380"/>
      <c r="AJ53" s="380"/>
      <c r="AK53" s="380"/>
      <c r="AL53" s="380"/>
      <c r="AM53" s="380"/>
      <c r="AN53" s="380"/>
      <c r="AO53" s="380"/>
      <c r="AP53" s="380"/>
      <c r="AQ53" s="380"/>
      <c r="AR53" s="380"/>
      <c r="AS53" s="380"/>
      <c r="AT53" s="380"/>
      <c r="AU53" s="380"/>
      <c r="AV53" s="381"/>
    </row>
    <row r="54" spans="2:48" ht="18" customHeight="1">
      <c r="B54" s="256"/>
      <c r="C54" s="257"/>
      <c r="D54" s="257"/>
      <c r="E54" s="257"/>
      <c r="F54" s="257"/>
      <c r="G54" s="257"/>
      <c r="H54" s="257"/>
      <c r="I54" s="257"/>
      <c r="J54" s="257"/>
      <c r="K54" s="257"/>
      <c r="L54" s="257"/>
      <c r="M54" s="257"/>
      <c r="N54" s="378"/>
      <c r="O54" s="382"/>
      <c r="P54" s="383"/>
      <c r="Q54" s="383"/>
      <c r="R54" s="383"/>
      <c r="S54" s="383"/>
      <c r="T54" s="383"/>
      <c r="U54" s="383"/>
      <c r="V54" s="383"/>
      <c r="W54" s="383"/>
      <c r="X54" s="383"/>
      <c r="Y54" s="383"/>
      <c r="Z54" s="383"/>
      <c r="AA54" s="383"/>
      <c r="AB54" s="383"/>
      <c r="AC54" s="383"/>
      <c r="AD54" s="383"/>
      <c r="AE54" s="383"/>
      <c r="AF54" s="383"/>
      <c r="AG54" s="383"/>
      <c r="AH54" s="383"/>
      <c r="AI54" s="383"/>
      <c r="AJ54" s="383"/>
      <c r="AK54" s="383"/>
      <c r="AL54" s="383"/>
      <c r="AM54" s="383"/>
      <c r="AN54" s="383"/>
      <c r="AO54" s="383"/>
      <c r="AP54" s="383"/>
      <c r="AQ54" s="383"/>
      <c r="AR54" s="383"/>
      <c r="AS54" s="383"/>
      <c r="AT54" s="383"/>
      <c r="AU54" s="383"/>
      <c r="AV54" s="384"/>
    </row>
    <row r="55" spans="2:48" ht="18" customHeight="1">
      <c r="B55" s="256"/>
      <c r="C55" s="257"/>
      <c r="D55" s="257"/>
      <c r="E55" s="257"/>
      <c r="F55" s="257"/>
      <c r="G55" s="257"/>
      <c r="H55" s="257"/>
      <c r="I55" s="257"/>
      <c r="J55" s="257"/>
      <c r="K55" s="257"/>
      <c r="L55" s="257"/>
      <c r="M55" s="257"/>
      <c r="N55" s="378"/>
      <c r="O55" s="385"/>
      <c r="P55" s="386"/>
      <c r="Q55" s="386"/>
      <c r="R55" s="386"/>
      <c r="S55" s="386"/>
      <c r="T55" s="386"/>
      <c r="U55" s="386"/>
      <c r="V55" s="386"/>
      <c r="W55" s="386"/>
      <c r="X55" s="386"/>
      <c r="Y55" s="386"/>
      <c r="Z55" s="386"/>
      <c r="AA55" s="386"/>
      <c r="AB55" s="386"/>
      <c r="AC55" s="386"/>
      <c r="AD55" s="386"/>
      <c r="AE55" s="386"/>
      <c r="AF55" s="386"/>
      <c r="AG55" s="386"/>
      <c r="AH55" s="386"/>
      <c r="AI55" s="386"/>
      <c r="AJ55" s="386"/>
      <c r="AK55" s="386"/>
      <c r="AL55" s="386"/>
      <c r="AM55" s="386"/>
      <c r="AN55" s="386"/>
      <c r="AO55" s="386"/>
      <c r="AP55" s="386"/>
      <c r="AQ55" s="386"/>
      <c r="AR55" s="386"/>
      <c r="AS55" s="386"/>
      <c r="AT55" s="386"/>
      <c r="AU55" s="386"/>
      <c r="AV55" s="387"/>
    </row>
    <row r="56" spans="2:48" ht="18" customHeight="1">
      <c r="B56" s="256"/>
      <c r="C56" s="257"/>
      <c r="D56" s="257"/>
      <c r="E56" s="257"/>
      <c r="F56" s="257"/>
      <c r="G56" s="257"/>
      <c r="H56" s="257"/>
      <c r="I56" s="257"/>
      <c r="J56" s="257"/>
      <c r="K56" s="257"/>
      <c r="L56" s="257"/>
      <c r="M56" s="257"/>
      <c r="N56" s="378"/>
      <c r="O56" s="382"/>
      <c r="P56" s="383"/>
      <c r="Q56" s="383"/>
      <c r="R56" s="383"/>
      <c r="S56" s="383"/>
      <c r="T56" s="383"/>
      <c r="U56" s="383"/>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4"/>
    </row>
    <row r="57" spans="2:48" ht="18" customHeight="1">
      <c r="B57" s="212"/>
      <c r="C57" s="213"/>
      <c r="D57" s="213"/>
      <c r="E57" s="213"/>
      <c r="F57" s="213"/>
      <c r="G57" s="213"/>
      <c r="H57" s="213"/>
      <c r="I57" s="213"/>
      <c r="J57" s="213"/>
      <c r="K57" s="213"/>
      <c r="L57" s="213"/>
      <c r="M57" s="213"/>
      <c r="N57" s="214"/>
      <c r="O57" s="388"/>
      <c r="P57" s="389"/>
      <c r="Q57" s="389"/>
      <c r="R57" s="389"/>
      <c r="S57" s="389"/>
      <c r="T57" s="389"/>
      <c r="U57" s="389"/>
      <c r="V57" s="389"/>
      <c r="W57" s="389"/>
      <c r="X57" s="389"/>
      <c r="Y57" s="389"/>
      <c r="Z57" s="389"/>
      <c r="AA57" s="389"/>
      <c r="AB57" s="389"/>
      <c r="AC57" s="389"/>
      <c r="AD57" s="389"/>
      <c r="AE57" s="389"/>
      <c r="AF57" s="389"/>
      <c r="AG57" s="389"/>
      <c r="AH57" s="389"/>
      <c r="AI57" s="389"/>
      <c r="AJ57" s="389"/>
      <c r="AK57" s="389"/>
      <c r="AL57" s="389"/>
      <c r="AM57" s="389"/>
      <c r="AN57" s="389"/>
      <c r="AO57" s="389"/>
      <c r="AP57" s="389"/>
      <c r="AQ57" s="389"/>
      <c r="AR57" s="389"/>
      <c r="AS57" s="389"/>
      <c r="AT57" s="389"/>
      <c r="AU57" s="389"/>
      <c r="AV57" s="390"/>
    </row>
    <row r="59" spans="2:48" ht="18.600000000000001" customHeight="1">
      <c r="B59" s="370" t="s">
        <v>86</v>
      </c>
      <c r="C59" s="370"/>
      <c r="D59" s="370"/>
      <c r="E59" s="370"/>
      <c r="F59" s="370"/>
      <c r="G59" s="370"/>
      <c r="H59" s="370"/>
      <c r="I59" s="370"/>
      <c r="J59" s="370"/>
      <c r="K59" s="370"/>
      <c r="L59" s="370"/>
      <c r="M59" s="370"/>
      <c r="N59" s="370"/>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row>
    <row r="60" spans="2:48" ht="18.600000000000001" customHeight="1">
      <c r="B60" s="370" t="s">
        <v>87</v>
      </c>
      <c r="C60" s="370"/>
      <c r="D60" s="370"/>
      <c r="E60" s="370"/>
      <c r="F60" s="370"/>
      <c r="G60" s="370"/>
      <c r="H60" s="370"/>
      <c r="I60" s="370"/>
      <c r="J60" s="370"/>
      <c r="K60" s="370"/>
      <c r="L60" s="370"/>
      <c r="M60" s="370"/>
      <c r="N60" s="370"/>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row>
    <row r="61" spans="2:48" ht="18.600000000000001" customHeight="1">
      <c r="B61" s="370" t="s">
        <v>88</v>
      </c>
      <c r="C61" s="370"/>
      <c r="D61" s="370"/>
      <c r="E61" s="370"/>
      <c r="F61" s="370"/>
      <c r="G61" s="370"/>
      <c r="H61" s="370"/>
      <c r="I61" s="370"/>
      <c r="J61" s="370"/>
      <c r="K61" s="370"/>
      <c r="L61" s="370"/>
      <c r="M61" s="370"/>
      <c r="N61" s="370"/>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row>
    <row r="62" spans="2:48" ht="18.600000000000001" customHeight="1">
      <c r="B62" s="370" t="s">
        <v>89</v>
      </c>
      <c r="C62" s="370"/>
      <c r="D62" s="370"/>
      <c r="E62" s="370"/>
      <c r="F62" s="370"/>
      <c r="G62" s="370"/>
      <c r="H62" s="370"/>
      <c r="I62" s="370"/>
      <c r="J62" s="370"/>
      <c r="K62" s="370"/>
      <c r="L62" s="370"/>
      <c r="M62" s="370"/>
      <c r="N62" s="370"/>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row>
    <row r="63" spans="2:48" ht="18.600000000000001" customHeight="1">
      <c r="B63" s="370" t="s">
        <v>90</v>
      </c>
      <c r="C63" s="370"/>
      <c r="D63" s="370"/>
      <c r="E63" s="370"/>
      <c r="F63" s="370"/>
      <c r="G63" s="370"/>
      <c r="H63" s="370"/>
      <c r="I63" s="370"/>
      <c r="J63" s="370"/>
      <c r="K63" s="370"/>
      <c r="L63" s="370"/>
      <c r="M63" s="370"/>
      <c r="N63" s="370"/>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row>
    <row r="64" spans="2:48" ht="18.600000000000001" customHeight="1">
      <c r="B64" s="370" t="s">
        <v>91</v>
      </c>
      <c r="C64" s="370"/>
      <c r="D64" s="370"/>
      <c r="E64" s="370"/>
      <c r="F64" s="370"/>
      <c r="G64" s="370"/>
      <c r="H64" s="370"/>
      <c r="I64" s="370"/>
      <c r="J64" s="370"/>
      <c r="K64" s="370"/>
      <c r="L64" s="370"/>
      <c r="M64" s="370"/>
      <c r="N64" s="370"/>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row>
    <row r="65" spans="2:48" ht="18.600000000000001" customHeight="1">
      <c r="B65" s="370" t="s">
        <v>92</v>
      </c>
      <c r="C65" s="370"/>
      <c r="D65" s="370"/>
      <c r="E65" s="370"/>
      <c r="F65" s="370"/>
      <c r="G65" s="370"/>
      <c r="H65" s="370"/>
      <c r="I65" s="370"/>
      <c r="J65" s="370"/>
      <c r="K65" s="370"/>
      <c r="L65" s="370"/>
      <c r="M65" s="370"/>
      <c r="N65" s="370"/>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row>
    <row r="66" spans="2:48" ht="18.600000000000001" customHeight="1">
      <c r="B66" s="370" t="s">
        <v>93</v>
      </c>
      <c r="C66" s="370"/>
      <c r="D66" s="370"/>
      <c r="E66" s="370"/>
      <c r="F66" s="370"/>
      <c r="G66" s="370"/>
      <c r="H66" s="370"/>
      <c r="I66" s="370"/>
      <c r="J66" s="370"/>
      <c r="K66" s="370"/>
      <c r="L66" s="370"/>
      <c r="M66" s="370"/>
      <c r="N66" s="370"/>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row>
    <row r="67" spans="2:48" ht="18.600000000000001" customHeight="1">
      <c r="B67" s="370" t="s">
        <v>94</v>
      </c>
      <c r="C67" s="370"/>
      <c r="D67" s="370"/>
      <c r="E67" s="370"/>
      <c r="F67" s="370"/>
      <c r="G67" s="370"/>
      <c r="H67" s="370"/>
      <c r="I67" s="370"/>
      <c r="J67" s="370"/>
      <c r="K67" s="370"/>
      <c r="L67" s="370"/>
      <c r="M67" s="370"/>
      <c r="N67" s="370"/>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row>
    <row r="68" spans="2:48" ht="18.600000000000001" customHeight="1">
      <c r="B68" s="370" t="s">
        <v>95</v>
      </c>
      <c r="C68" s="370"/>
      <c r="D68" s="370"/>
      <c r="E68" s="370"/>
      <c r="F68" s="370"/>
      <c r="G68" s="370"/>
      <c r="H68" s="370"/>
      <c r="I68" s="370"/>
      <c r="J68" s="370"/>
      <c r="K68" s="370"/>
      <c r="L68" s="370"/>
      <c r="M68" s="370"/>
      <c r="N68" s="370"/>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row>
  </sheetData>
  <sheetProtection selectLockedCells="1"/>
  <mergeCells count="197">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AF39:AV39"/>
    <mergeCell ref="U40:AV40"/>
    <mergeCell ref="O41:T41"/>
    <mergeCell ref="B29:N33"/>
    <mergeCell ref="O29:T29"/>
    <mergeCell ref="U29:AV29"/>
    <mergeCell ref="O30:T31"/>
    <mergeCell ref="U30:V30"/>
    <mergeCell ref="AF30:AV30"/>
    <mergeCell ref="U31:AV31"/>
    <mergeCell ref="O32:T32"/>
    <mergeCell ref="W30:AE30"/>
    <mergeCell ref="W39:AE39"/>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U32:AF32"/>
    <mergeCell ref="AG32:AK32"/>
    <mergeCell ref="AL32:AV32"/>
    <mergeCell ref="O33:T33"/>
    <mergeCell ref="U33:AV33"/>
    <mergeCell ref="B34:J37"/>
    <mergeCell ref="K34:N35"/>
    <mergeCell ref="O34:AV35"/>
    <mergeCell ref="K36:N37"/>
    <mergeCell ref="O36:AV3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Z7:AV7"/>
    <mergeCell ref="O8:AV8"/>
    <mergeCell ref="Q7:Y7"/>
    <mergeCell ref="B5:N5"/>
    <mergeCell ref="O5:AV5"/>
    <mergeCell ref="B6:N6"/>
    <mergeCell ref="O6:AV6"/>
    <mergeCell ref="B1:AV1"/>
    <mergeCell ref="B3:N3"/>
    <mergeCell ref="O3:AV3"/>
    <mergeCell ref="B4:N4"/>
    <mergeCell ref="O4:AV4"/>
  </mergeCells>
  <phoneticPr fontId="21"/>
  <dataValidations count="9">
    <dataValidation type="list" allowBlank="1" showInputMessage="1" showErrorMessage="1" sqref="B45:N45 AB45:AK45" xr:uid="{00000000-0002-0000-0100-000003000000}">
      <formula1>"発電種類（新設）,発電種類（既設）,発電種類（増設）"</formula1>
    </dataValidation>
    <dataValidation type="list" allowBlank="1" showInputMessage="1" showErrorMessage="1" sqref="O52:AV52 O48:AV48" xr:uid="{00000000-0002-0000-0100-000004000000}">
      <formula1>"（選択して下さい）,有,無"</formula1>
    </dataValidation>
    <dataValidation operator="equal" allowBlank="1" showInputMessage="1" showErrorMessage="1" sqref="O6:AV6" xr:uid="{00000000-0002-0000-0100-00000A000000}"/>
    <dataValidation type="list" allowBlank="1" showInputMessage="1" showErrorMessage="1" sqref="AL45:AV45 O45:AA45" xr:uid="{00000000-0002-0000-0100-00000B000000}">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O15:AV16" xr:uid="{00000000-0002-0000-0100-00000C000000}">
      <formula1>"（選択して下さい）,発電者に承諾いただいている"</formula1>
    </dataValidation>
    <dataValidation type="list" allowBlank="1" showInputMessage="1" showErrorMessage="1" sqref="O11" xr:uid="{00000000-0002-0000-0100-00000D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50:AV50" xr:uid="{EB29EC1B-102A-473E-BC93-D12C20C59D55}">
      <formula1>"(選択して下さい),有,無"</formula1>
    </dataValidation>
    <dataValidation type="list" allowBlank="1" showInputMessage="1" showErrorMessage="1" sqref="O47:AV47" xr:uid="{821ED03B-0691-4AF6-8313-1EC9F135249A}">
      <formula1>"（選択して下さい）,利用する 特例制度①（変動）,利用する 特例制度①（非変動）,利用する 特例制度を適用しない ,利用する 特例制度②  ,利用しない"</formula1>
    </dataValidation>
    <dataValidation type="list" allowBlank="1" showInputMessage="1" showErrorMessage="1" sqref="O34:AV37" xr:uid="{120979C2-0BA0-4D11-82BF-0752352D548A}">
      <formula1>"（選択して下さい）,発電契約者,発電契約者の連絡先,発電者窓口連絡先,その他（その他の特記事項欄にご記載ください）"</formula1>
    </dataValidation>
  </dataValidations>
  <printOptions horizontalCentered="1"/>
  <pageMargins left="0.39370078740157483" right="0.39370078740157483" top="0.39370078740157483" bottom="0.27559055118110237" header="0.35433070866141736" footer="0.23622047244094491"/>
  <pageSetup paperSize="9" scale="75" fitToWidth="0"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BB3A3-5D25-4468-987B-D8DFD514FA7E}">
  <dimension ref="A1:CA37"/>
  <sheetViews>
    <sheetView showGridLines="0" view="pageBreakPreview" zoomScale="70" zoomScaleNormal="85" zoomScaleSheetLayoutView="70" workbookViewId="0">
      <selection activeCell="L8" sqref="L8"/>
    </sheetView>
  </sheetViews>
  <sheetFormatPr defaultColWidth="9" defaultRowHeight="13.5"/>
  <cols>
    <col min="1" max="1" width="4.25" style="31" bestFit="1" customWidth="1"/>
    <col min="2" max="2" width="17.25" style="31" customWidth="1"/>
    <col min="3" max="3" width="19.75" style="31" customWidth="1"/>
    <col min="4" max="4" width="29" style="31" customWidth="1"/>
    <col min="5" max="5" width="25.625" style="31" customWidth="1"/>
    <col min="6" max="7" width="29" style="31" customWidth="1"/>
    <col min="8" max="8" width="10.625" style="31" customWidth="1"/>
    <col min="9" max="9" width="29.125" style="31" customWidth="1"/>
    <col min="10" max="10" width="48.375" style="31" customWidth="1"/>
    <col min="11" max="11" width="28.75" style="31" customWidth="1"/>
    <col min="12" max="12" width="33" style="31" customWidth="1"/>
    <col min="13" max="13" width="13.875" style="32" customWidth="1"/>
    <col min="14" max="14" width="17.125" style="32" customWidth="1"/>
    <col min="15" max="17" width="13.625" style="32" customWidth="1"/>
    <col min="18" max="18" width="16.375" style="32" customWidth="1"/>
    <col min="19" max="19" width="15.625" style="32" customWidth="1"/>
    <col min="20" max="22" width="13.625" style="32" customWidth="1"/>
    <col min="23" max="23" width="13.875" style="32" customWidth="1"/>
    <col min="24" max="25" width="13.625" style="32" customWidth="1"/>
    <col min="26" max="26" width="15.625" style="32" customWidth="1"/>
    <col min="27" max="28" width="13.625" style="32" customWidth="1"/>
    <col min="29" max="29" width="15.125" style="32" customWidth="1"/>
    <col min="30" max="31" width="13.625" style="32" customWidth="1"/>
    <col min="32" max="32" width="14.875" style="32" customWidth="1"/>
    <col min="33" max="34" width="13.625" style="32" customWidth="1"/>
    <col min="35" max="35" width="19" style="33" customWidth="1"/>
    <col min="36" max="36" width="21" style="32" customWidth="1"/>
    <col min="37" max="37" width="18.625" style="32" customWidth="1"/>
    <col min="38" max="38" width="10.375" style="32" customWidth="1"/>
    <col min="39" max="39" width="29" style="32" customWidth="1"/>
    <col min="40" max="40" width="15.625" style="32" customWidth="1"/>
    <col min="41" max="41" width="17.25" style="32" bestFit="1" customWidth="1"/>
    <col min="42" max="42" width="17.25" style="32" customWidth="1"/>
    <col min="43" max="44" width="21" style="32" customWidth="1"/>
    <col min="45" max="45" width="18.625" style="32" customWidth="1"/>
    <col min="46" max="46" width="10.375" style="32" customWidth="1"/>
    <col min="47" max="47" width="29" style="32" customWidth="1"/>
    <col min="48" max="48" width="15.625" style="32" customWidth="1"/>
    <col min="49" max="49" width="17.25" style="32" bestFit="1" customWidth="1"/>
    <col min="50" max="50" width="17.25" style="32" customWidth="1"/>
    <col min="51" max="51" width="18.625" style="32" customWidth="1"/>
    <col min="52" max="52" width="15.625" style="32" customWidth="1"/>
    <col min="53" max="54" width="14.25" style="32" customWidth="1"/>
    <col min="55" max="56" width="16.375" style="31" customWidth="1"/>
    <col min="57" max="57" width="14.25" style="32" customWidth="1"/>
    <col min="58" max="58" width="43.125" style="32" bestFit="1" customWidth="1"/>
    <col min="59" max="59" width="15.875" style="32" customWidth="1"/>
    <col min="60" max="60" width="16.375" style="32" customWidth="1"/>
    <col min="61" max="61" width="15.125" style="32" customWidth="1"/>
    <col min="62" max="62" width="23.375" style="32" customWidth="1"/>
    <col min="63" max="63" width="15.625" style="32" customWidth="1"/>
    <col min="64" max="64" width="39.875" style="32" customWidth="1"/>
    <col min="65" max="65" width="11.375" style="32" bestFit="1" customWidth="1"/>
    <col min="66" max="66" width="27.375" style="32" bestFit="1" customWidth="1"/>
    <col min="67" max="67" width="17.875" style="32" customWidth="1"/>
    <col min="68" max="68" width="8.625" style="32" customWidth="1"/>
    <col min="69" max="69" width="11.125" style="32" customWidth="1"/>
    <col min="70" max="16384" width="9" style="32"/>
  </cols>
  <sheetData>
    <row r="1" spans="1:79" ht="24.95" customHeight="1">
      <c r="A1" s="30" t="s">
        <v>96</v>
      </c>
    </row>
    <row r="2" spans="1:79" s="35" customFormat="1" ht="24.75" customHeight="1">
      <c r="A2" s="34">
        <v>1</v>
      </c>
      <c r="B2" s="34">
        <f t="shared" ref="B2:BZ2" si="0">A2+1</f>
        <v>2</v>
      </c>
      <c r="C2" s="34">
        <f t="shared" ref="C2" si="1">B2+1</f>
        <v>3</v>
      </c>
      <c r="D2" s="34">
        <f t="shared" ref="D2" si="2">C2+1</f>
        <v>4</v>
      </c>
      <c r="E2" s="34">
        <f t="shared" si="0"/>
        <v>5</v>
      </c>
      <c r="F2" s="34">
        <f t="shared" si="0"/>
        <v>6</v>
      </c>
      <c r="G2" s="34">
        <f>F2+1</f>
        <v>7</v>
      </c>
      <c r="H2" s="34">
        <f>G2+1</f>
        <v>8</v>
      </c>
      <c r="I2" s="34">
        <f t="shared" si="0"/>
        <v>9</v>
      </c>
      <c r="J2" s="34">
        <f t="shared" si="0"/>
        <v>10</v>
      </c>
      <c r="K2" s="34">
        <f t="shared" si="0"/>
        <v>11</v>
      </c>
      <c r="L2" s="34">
        <f t="shared" si="0"/>
        <v>12</v>
      </c>
      <c r="M2" s="34">
        <f t="shared" si="0"/>
        <v>13</v>
      </c>
      <c r="N2" s="34">
        <f t="shared" si="0"/>
        <v>14</v>
      </c>
      <c r="O2" s="34">
        <f t="shared" si="0"/>
        <v>15</v>
      </c>
      <c r="P2" s="34">
        <f t="shared" si="0"/>
        <v>16</v>
      </c>
      <c r="Q2" s="34">
        <f t="shared" si="0"/>
        <v>17</v>
      </c>
      <c r="R2" s="34">
        <f t="shared" si="0"/>
        <v>18</v>
      </c>
      <c r="S2" s="34">
        <f t="shared" si="0"/>
        <v>19</v>
      </c>
      <c r="T2" s="34">
        <f t="shared" si="0"/>
        <v>20</v>
      </c>
      <c r="U2" s="34">
        <f t="shared" si="0"/>
        <v>21</v>
      </c>
      <c r="V2" s="34">
        <f t="shared" si="0"/>
        <v>22</v>
      </c>
      <c r="W2" s="34">
        <f t="shared" si="0"/>
        <v>23</v>
      </c>
      <c r="X2" s="34">
        <f t="shared" si="0"/>
        <v>24</v>
      </c>
      <c r="Y2" s="34">
        <f t="shared" si="0"/>
        <v>25</v>
      </c>
      <c r="Z2" s="34">
        <f t="shared" si="0"/>
        <v>26</v>
      </c>
      <c r="AA2" s="34">
        <f t="shared" si="0"/>
        <v>27</v>
      </c>
      <c r="AB2" s="34">
        <f t="shared" si="0"/>
        <v>28</v>
      </c>
      <c r="AC2" s="34">
        <f t="shared" si="0"/>
        <v>29</v>
      </c>
      <c r="AD2" s="34">
        <f t="shared" si="0"/>
        <v>30</v>
      </c>
      <c r="AE2" s="34">
        <f t="shared" si="0"/>
        <v>31</v>
      </c>
      <c r="AF2" s="34">
        <f t="shared" si="0"/>
        <v>32</v>
      </c>
      <c r="AG2" s="34">
        <f t="shared" si="0"/>
        <v>33</v>
      </c>
      <c r="AH2" s="34">
        <f t="shared" si="0"/>
        <v>34</v>
      </c>
      <c r="AI2" s="34">
        <f t="shared" si="0"/>
        <v>35</v>
      </c>
      <c r="AJ2" s="34">
        <f t="shared" si="0"/>
        <v>36</v>
      </c>
      <c r="AK2" s="34">
        <f t="shared" si="0"/>
        <v>37</v>
      </c>
      <c r="AL2" s="34">
        <f t="shared" si="0"/>
        <v>38</v>
      </c>
      <c r="AM2" s="34">
        <f t="shared" si="0"/>
        <v>39</v>
      </c>
      <c r="AN2" s="34">
        <f t="shared" si="0"/>
        <v>40</v>
      </c>
      <c r="AO2" s="34">
        <f t="shared" si="0"/>
        <v>41</v>
      </c>
      <c r="AP2" s="34">
        <f t="shared" si="0"/>
        <v>42</v>
      </c>
      <c r="AQ2" s="34">
        <f t="shared" si="0"/>
        <v>43</v>
      </c>
      <c r="AR2" s="34">
        <f t="shared" ref="AR2" si="3">AQ2+1</f>
        <v>44</v>
      </c>
      <c r="AS2" s="34">
        <f t="shared" ref="AS2" si="4">AR2+1</f>
        <v>45</v>
      </c>
      <c r="AT2" s="34">
        <f t="shared" ref="AT2" si="5">AS2+1</f>
        <v>46</v>
      </c>
      <c r="AU2" s="34">
        <f t="shared" ref="AU2" si="6">AT2+1</f>
        <v>47</v>
      </c>
      <c r="AV2" s="34">
        <f t="shared" ref="AV2" si="7">AU2+1</f>
        <v>48</v>
      </c>
      <c r="AW2" s="34">
        <f t="shared" ref="AW2" si="8">AV2+1</f>
        <v>49</v>
      </c>
      <c r="AX2" s="34">
        <f t="shared" si="0"/>
        <v>50</v>
      </c>
      <c r="AY2" s="34">
        <f t="shared" si="0"/>
        <v>51</v>
      </c>
      <c r="AZ2" s="34">
        <f t="shared" si="0"/>
        <v>52</v>
      </c>
      <c r="BA2" s="34">
        <f t="shared" si="0"/>
        <v>53</v>
      </c>
      <c r="BB2" s="34">
        <f t="shared" si="0"/>
        <v>54</v>
      </c>
      <c r="BC2" s="34">
        <f t="shared" si="0"/>
        <v>55</v>
      </c>
      <c r="BD2" s="34">
        <f t="shared" si="0"/>
        <v>56</v>
      </c>
      <c r="BE2" s="34">
        <f t="shared" si="0"/>
        <v>57</v>
      </c>
      <c r="BF2" s="34">
        <f t="shared" si="0"/>
        <v>58</v>
      </c>
      <c r="BG2" s="34">
        <f t="shared" si="0"/>
        <v>59</v>
      </c>
      <c r="BH2" s="34">
        <f t="shared" ref="BH2" si="9">BG2+1</f>
        <v>60</v>
      </c>
      <c r="BI2" s="34">
        <f t="shared" ref="BI2" si="10">BH2+1</f>
        <v>61</v>
      </c>
      <c r="BJ2" s="34">
        <f t="shared" ref="BJ2" si="11">BI2+1</f>
        <v>62</v>
      </c>
      <c r="BK2" s="34">
        <f t="shared" si="0"/>
        <v>63</v>
      </c>
      <c r="BL2" s="34">
        <f t="shared" si="0"/>
        <v>64</v>
      </c>
      <c r="BM2" s="34">
        <f t="shared" si="0"/>
        <v>65</v>
      </c>
      <c r="BN2" s="34">
        <f t="shared" si="0"/>
        <v>66</v>
      </c>
      <c r="BO2" s="34">
        <f t="shared" si="0"/>
        <v>67</v>
      </c>
      <c r="BP2" s="34">
        <f t="shared" si="0"/>
        <v>68</v>
      </c>
      <c r="BQ2" s="34">
        <f t="shared" si="0"/>
        <v>69</v>
      </c>
      <c r="BR2" s="34">
        <f t="shared" si="0"/>
        <v>70</v>
      </c>
      <c r="BS2" s="34">
        <f t="shared" si="0"/>
        <v>71</v>
      </c>
      <c r="BT2" s="34">
        <f t="shared" si="0"/>
        <v>72</v>
      </c>
      <c r="BU2" s="34">
        <f t="shared" si="0"/>
        <v>73</v>
      </c>
      <c r="BV2" s="34">
        <f t="shared" si="0"/>
        <v>74</v>
      </c>
      <c r="BW2" s="34">
        <f t="shared" si="0"/>
        <v>75</v>
      </c>
      <c r="BX2" s="34">
        <f t="shared" si="0"/>
        <v>76</v>
      </c>
      <c r="BY2" s="34">
        <f t="shared" si="0"/>
        <v>77</v>
      </c>
      <c r="BZ2" s="34">
        <f t="shared" si="0"/>
        <v>78</v>
      </c>
      <c r="CA2" s="34">
        <f t="shared" ref="CA2" si="12">BZ2+1</f>
        <v>79</v>
      </c>
    </row>
    <row r="3" spans="1:79" s="33" customFormat="1" ht="22.5" customHeight="1">
      <c r="A3" s="422" t="s">
        <v>97</v>
      </c>
      <c r="B3" s="394" t="s">
        <v>98</v>
      </c>
      <c r="C3" s="392" t="s">
        <v>99</v>
      </c>
      <c r="D3" s="424" t="s">
        <v>100</v>
      </c>
      <c r="E3" s="425"/>
      <c r="F3" s="394" t="s">
        <v>101</v>
      </c>
      <c r="G3" s="394" t="s">
        <v>102</v>
      </c>
      <c r="H3" s="420" t="s">
        <v>103</v>
      </c>
      <c r="I3" s="421"/>
      <c r="J3" s="414" t="s">
        <v>104</v>
      </c>
      <c r="K3" s="414" t="s">
        <v>46</v>
      </c>
      <c r="L3" s="415" t="s">
        <v>105</v>
      </c>
      <c r="M3" s="417" t="s">
        <v>106</v>
      </c>
      <c r="N3" s="418"/>
      <c r="O3" s="418"/>
      <c r="P3" s="418"/>
      <c r="Q3" s="419"/>
      <c r="R3" s="417" t="s">
        <v>107</v>
      </c>
      <c r="S3" s="418"/>
      <c r="T3" s="418"/>
      <c r="U3" s="418"/>
      <c r="V3" s="419"/>
      <c r="W3" s="406" t="s">
        <v>108</v>
      </c>
      <c r="X3" s="407"/>
      <c r="Y3" s="407"/>
      <c r="Z3" s="406" t="s">
        <v>109</v>
      </c>
      <c r="AA3" s="407"/>
      <c r="AB3" s="407"/>
      <c r="AC3" s="406" t="s">
        <v>110</v>
      </c>
      <c r="AD3" s="407"/>
      <c r="AE3" s="407"/>
      <c r="AF3" s="406" t="s">
        <v>111</v>
      </c>
      <c r="AG3" s="407"/>
      <c r="AH3" s="408"/>
      <c r="AI3" s="123" t="s">
        <v>112</v>
      </c>
      <c r="AJ3" s="123" t="s">
        <v>113</v>
      </c>
      <c r="AK3" s="411" t="s">
        <v>114</v>
      </c>
      <c r="AL3" s="412"/>
      <c r="AM3" s="412"/>
      <c r="AN3" s="412"/>
      <c r="AO3" s="412"/>
      <c r="AP3" s="413"/>
      <c r="AQ3" s="411" t="s">
        <v>115</v>
      </c>
      <c r="AR3" s="413"/>
      <c r="AS3" s="411" t="s">
        <v>116</v>
      </c>
      <c r="AT3" s="412"/>
      <c r="AU3" s="412"/>
      <c r="AV3" s="412"/>
      <c r="AW3" s="412"/>
      <c r="AX3" s="413"/>
      <c r="AY3" s="409" t="s">
        <v>117</v>
      </c>
      <c r="AZ3" s="410"/>
      <c r="BA3" s="410"/>
      <c r="BB3" s="392" t="s">
        <v>77</v>
      </c>
      <c r="BC3" s="394" t="s">
        <v>118</v>
      </c>
      <c r="BD3" s="404" t="s">
        <v>119</v>
      </c>
      <c r="BE3" s="392" t="s">
        <v>78</v>
      </c>
      <c r="BF3" s="396" t="s">
        <v>120</v>
      </c>
      <c r="BG3" s="396" t="s">
        <v>121</v>
      </c>
      <c r="BH3" s="396" t="s">
        <v>122</v>
      </c>
      <c r="BI3" s="396" t="s">
        <v>123</v>
      </c>
      <c r="BJ3" s="396" t="s">
        <v>124</v>
      </c>
      <c r="BK3" s="396" t="s">
        <v>125</v>
      </c>
      <c r="BL3" s="398" t="s">
        <v>126</v>
      </c>
      <c r="BM3" s="399"/>
      <c r="BN3" s="399"/>
      <c r="BO3" s="399"/>
      <c r="BP3" s="399"/>
      <c r="BQ3" s="400"/>
      <c r="BR3" s="391" t="s">
        <v>86</v>
      </c>
      <c r="BS3" s="391" t="s">
        <v>87</v>
      </c>
      <c r="BT3" s="391" t="s">
        <v>88</v>
      </c>
      <c r="BU3" s="391" t="s">
        <v>89</v>
      </c>
      <c r="BV3" s="391" t="s">
        <v>90</v>
      </c>
      <c r="BW3" s="391" t="s">
        <v>91</v>
      </c>
      <c r="BX3" s="391" t="s">
        <v>92</v>
      </c>
      <c r="BY3" s="391" t="s">
        <v>93</v>
      </c>
      <c r="BZ3" s="391" t="s">
        <v>94</v>
      </c>
      <c r="CA3" s="391" t="s">
        <v>95</v>
      </c>
    </row>
    <row r="4" spans="1:79" s="33" customFormat="1" ht="30.95" customHeight="1">
      <c r="A4" s="422"/>
      <c r="B4" s="423"/>
      <c r="C4" s="426"/>
      <c r="D4" s="36" t="s">
        <v>127</v>
      </c>
      <c r="E4" s="36" t="s">
        <v>128</v>
      </c>
      <c r="F4" s="395"/>
      <c r="G4" s="395"/>
      <c r="H4" s="37" t="s">
        <v>129</v>
      </c>
      <c r="I4" s="38" t="s">
        <v>66</v>
      </c>
      <c r="J4" s="414"/>
      <c r="K4" s="414"/>
      <c r="L4" s="416"/>
      <c r="M4" s="125" t="s">
        <v>130</v>
      </c>
      <c r="N4" s="104" t="s">
        <v>131</v>
      </c>
      <c r="O4" s="105" t="s">
        <v>132</v>
      </c>
      <c r="P4" s="106" t="s">
        <v>133</v>
      </c>
      <c r="Q4" s="107" t="s">
        <v>134</v>
      </c>
      <c r="R4" s="125" t="s">
        <v>130</v>
      </c>
      <c r="S4" s="83" t="s">
        <v>131</v>
      </c>
      <c r="T4" s="108" t="s">
        <v>132</v>
      </c>
      <c r="U4" s="106" t="s">
        <v>133</v>
      </c>
      <c r="V4" s="107" t="s">
        <v>134</v>
      </c>
      <c r="W4" s="109" t="s">
        <v>135</v>
      </c>
      <c r="X4" s="110" t="s">
        <v>132</v>
      </c>
      <c r="Y4" s="111" t="s">
        <v>133</v>
      </c>
      <c r="Z4" s="109" t="s">
        <v>135</v>
      </c>
      <c r="AA4" s="110" t="s">
        <v>132</v>
      </c>
      <c r="AB4" s="111" t="s">
        <v>136</v>
      </c>
      <c r="AC4" s="109" t="s">
        <v>135</v>
      </c>
      <c r="AD4" s="110" t="s">
        <v>132</v>
      </c>
      <c r="AE4" s="111" t="s">
        <v>133</v>
      </c>
      <c r="AF4" s="109" t="s">
        <v>135</v>
      </c>
      <c r="AG4" s="110" t="s">
        <v>132</v>
      </c>
      <c r="AH4" s="111" t="s">
        <v>136</v>
      </c>
      <c r="AI4" s="124" t="s">
        <v>137</v>
      </c>
      <c r="AJ4" s="124" t="s">
        <v>137</v>
      </c>
      <c r="AK4" s="81" t="s">
        <v>138</v>
      </c>
      <c r="AL4" s="82" t="s">
        <v>139</v>
      </c>
      <c r="AM4" s="82" t="s">
        <v>66</v>
      </c>
      <c r="AN4" s="83" t="s">
        <v>140</v>
      </c>
      <c r="AO4" s="84" t="s">
        <v>141</v>
      </c>
      <c r="AP4" s="126" t="s">
        <v>142</v>
      </c>
      <c r="AQ4" s="125" t="s">
        <v>71</v>
      </c>
      <c r="AR4" s="84" t="s">
        <v>72</v>
      </c>
      <c r="AS4" s="81" t="s">
        <v>138</v>
      </c>
      <c r="AT4" s="82" t="s">
        <v>139</v>
      </c>
      <c r="AU4" s="82" t="s">
        <v>66</v>
      </c>
      <c r="AV4" s="83" t="s">
        <v>140</v>
      </c>
      <c r="AW4" s="84" t="s">
        <v>141</v>
      </c>
      <c r="AX4" s="126" t="s">
        <v>142</v>
      </c>
      <c r="AY4" s="81" t="s">
        <v>138</v>
      </c>
      <c r="AZ4" s="83" t="s">
        <v>140</v>
      </c>
      <c r="BA4" s="83" t="s">
        <v>141</v>
      </c>
      <c r="BB4" s="393"/>
      <c r="BC4" s="395"/>
      <c r="BD4" s="405"/>
      <c r="BE4" s="393"/>
      <c r="BF4" s="397"/>
      <c r="BG4" s="397"/>
      <c r="BH4" s="397"/>
      <c r="BI4" s="397"/>
      <c r="BJ4" s="397"/>
      <c r="BK4" s="397"/>
      <c r="BL4" s="401"/>
      <c r="BM4" s="402"/>
      <c r="BN4" s="402"/>
      <c r="BO4" s="402"/>
      <c r="BP4" s="402"/>
      <c r="BQ4" s="403"/>
      <c r="BR4" s="391"/>
      <c r="BS4" s="391"/>
      <c r="BT4" s="391"/>
      <c r="BU4" s="391"/>
      <c r="BV4" s="391"/>
      <c r="BW4" s="391"/>
      <c r="BX4" s="391"/>
      <c r="BY4" s="391"/>
      <c r="BZ4" s="391"/>
      <c r="CA4" s="391"/>
    </row>
    <row r="5" spans="1:79" ht="23.25" customHeight="1">
      <c r="A5" s="39">
        <v>0</v>
      </c>
      <c r="B5" s="113">
        <v>45748</v>
      </c>
      <c r="C5" s="113">
        <v>45748</v>
      </c>
      <c r="D5" s="40" t="s">
        <v>143</v>
      </c>
      <c r="E5" s="40" t="s">
        <v>144</v>
      </c>
      <c r="F5" s="41" t="s">
        <v>145</v>
      </c>
      <c r="G5" s="41" t="s">
        <v>145</v>
      </c>
      <c r="H5" s="40" t="s">
        <v>146</v>
      </c>
      <c r="I5" s="40" t="s">
        <v>147</v>
      </c>
      <c r="J5" s="40" t="s">
        <v>148</v>
      </c>
      <c r="K5" s="115" t="s">
        <v>149</v>
      </c>
      <c r="L5" s="115" t="s">
        <v>150</v>
      </c>
      <c r="M5" s="42">
        <v>40</v>
      </c>
      <c r="N5" s="43" t="s">
        <v>151</v>
      </c>
      <c r="O5" s="44" t="s">
        <v>152</v>
      </c>
      <c r="P5" s="45" t="s">
        <v>152</v>
      </c>
      <c r="Q5" s="42">
        <v>40</v>
      </c>
      <c r="R5" s="42">
        <v>40</v>
      </c>
      <c r="S5" s="43" t="s">
        <v>153</v>
      </c>
      <c r="T5" s="44" t="s">
        <v>154</v>
      </c>
      <c r="U5" s="45" t="s">
        <v>154</v>
      </c>
      <c r="V5" s="42">
        <v>40</v>
      </c>
      <c r="W5" s="46"/>
      <c r="X5" s="47"/>
      <c r="Y5" s="48"/>
      <c r="Z5" s="46"/>
      <c r="AA5" s="47"/>
      <c r="AB5" s="48"/>
      <c r="AC5" s="46"/>
      <c r="AD5" s="47"/>
      <c r="AE5" s="48"/>
      <c r="AF5" s="46"/>
      <c r="AG5" s="47"/>
      <c r="AH5" s="48"/>
      <c r="AI5" s="42">
        <v>50</v>
      </c>
      <c r="AJ5" s="42">
        <v>50</v>
      </c>
      <c r="AK5" s="40" t="s">
        <v>155</v>
      </c>
      <c r="AL5" s="40" t="s">
        <v>146</v>
      </c>
      <c r="AM5" s="40" t="s">
        <v>147</v>
      </c>
      <c r="AN5" s="40" t="s">
        <v>156</v>
      </c>
      <c r="AO5" s="40" t="s">
        <v>157</v>
      </c>
      <c r="AP5" s="73"/>
      <c r="AQ5" s="118" t="s">
        <v>158</v>
      </c>
      <c r="AR5" s="118" t="s">
        <v>158</v>
      </c>
      <c r="AS5" s="40" t="s">
        <v>155</v>
      </c>
      <c r="AT5" s="40" t="s">
        <v>146</v>
      </c>
      <c r="AU5" s="40" t="s">
        <v>147</v>
      </c>
      <c r="AV5" s="40" t="s">
        <v>156</v>
      </c>
      <c r="AW5" s="40" t="s">
        <v>157</v>
      </c>
      <c r="AX5" s="73" t="s">
        <v>159</v>
      </c>
      <c r="AY5" s="40" t="s">
        <v>160</v>
      </c>
      <c r="AZ5" s="40" t="s">
        <v>161</v>
      </c>
      <c r="BA5" s="40" t="s">
        <v>162</v>
      </c>
      <c r="BB5" s="49" t="s">
        <v>163</v>
      </c>
      <c r="BC5" s="120" t="s">
        <v>164</v>
      </c>
      <c r="BD5" s="120" t="s">
        <v>164</v>
      </c>
      <c r="BE5" s="40" t="s">
        <v>163</v>
      </c>
      <c r="BF5" s="120" t="s">
        <v>165</v>
      </c>
      <c r="BG5" s="50" t="s">
        <v>166</v>
      </c>
      <c r="BH5" s="77">
        <v>45739</v>
      </c>
      <c r="BI5" s="77" t="s">
        <v>166</v>
      </c>
      <c r="BJ5" s="51" t="s">
        <v>167</v>
      </c>
      <c r="BK5" s="50" t="s">
        <v>149</v>
      </c>
      <c r="BL5" s="51" t="s">
        <v>168</v>
      </c>
      <c r="BM5" s="51" t="s">
        <v>169</v>
      </c>
      <c r="BN5" s="51" t="s">
        <v>170</v>
      </c>
      <c r="BO5" s="51"/>
      <c r="BP5" s="51"/>
      <c r="BQ5" s="51"/>
      <c r="BR5" s="52"/>
      <c r="BS5" s="52"/>
      <c r="BT5" s="52"/>
      <c r="BU5" s="52"/>
      <c r="BV5" s="52"/>
      <c r="BW5" s="52"/>
      <c r="BX5" s="52"/>
      <c r="BY5" s="52"/>
      <c r="BZ5" s="52"/>
      <c r="CA5" s="52"/>
    </row>
    <row r="6" spans="1:79" ht="18.75" customHeight="1">
      <c r="A6" s="53">
        <v>1</v>
      </c>
      <c r="B6" s="114"/>
      <c r="C6" s="114"/>
      <c r="D6" s="64"/>
      <c r="E6" s="101"/>
      <c r="F6" s="78"/>
      <c r="G6" s="78"/>
      <c r="H6" s="64"/>
      <c r="I6" s="64"/>
      <c r="J6" s="79"/>
      <c r="K6" s="116" t="s">
        <v>149</v>
      </c>
      <c r="L6" s="116" t="s">
        <v>149</v>
      </c>
      <c r="M6" s="54"/>
      <c r="N6" s="55"/>
      <c r="O6" s="56"/>
      <c r="P6" s="57"/>
      <c r="Q6" s="58"/>
      <c r="R6" s="54"/>
      <c r="S6" s="59"/>
      <c r="T6" s="56"/>
      <c r="U6" s="57"/>
      <c r="V6" s="54"/>
      <c r="W6" s="60"/>
      <c r="X6" s="61"/>
      <c r="Y6" s="62"/>
      <c r="Z6" s="60"/>
      <c r="AA6" s="61"/>
      <c r="AB6" s="62"/>
      <c r="AC6" s="60"/>
      <c r="AD6" s="61"/>
      <c r="AE6" s="62"/>
      <c r="AF6" s="60"/>
      <c r="AG6" s="61"/>
      <c r="AH6" s="62"/>
      <c r="AI6" s="54"/>
      <c r="AJ6" s="54"/>
      <c r="AK6" s="63"/>
      <c r="AL6" s="63"/>
      <c r="AM6" s="63"/>
      <c r="AN6" s="64"/>
      <c r="AO6" s="63"/>
      <c r="AP6" s="74"/>
      <c r="AQ6" s="117" t="s">
        <v>149</v>
      </c>
      <c r="AR6" s="117" t="s">
        <v>149</v>
      </c>
      <c r="AS6" s="63"/>
      <c r="AT6" s="63"/>
      <c r="AU6" s="63"/>
      <c r="AV6" s="64"/>
      <c r="AW6" s="63"/>
      <c r="AX6" s="74"/>
      <c r="AY6" s="63"/>
      <c r="AZ6" s="63"/>
      <c r="BA6" s="63"/>
      <c r="BB6" s="65"/>
      <c r="BC6" s="119" t="s">
        <v>149</v>
      </c>
      <c r="BD6" s="119" t="s">
        <v>149</v>
      </c>
      <c r="BE6" s="63"/>
      <c r="BF6" s="75" t="s">
        <v>149</v>
      </c>
      <c r="BG6" s="75" t="s">
        <v>149</v>
      </c>
      <c r="BH6" s="102"/>
      <c r="BI6" s="102" t="s">
        <v>171</v>
      </c>
      <c r="BJ6" s="103"/>
      <c r="BK6" s="75" t="s">
        <v>149</v>
      </c>
      <c r="BL6" s="67"/>
      <c r="BM6" s="66"/>
      <c r="BN6" s="66"/>
      <c r="BO6" s="67"/>
      <c r="BP6" s="63"/>
      <c r="BQ6" s="68"/>
      <c r="BR6" s="52"/>
      <c r="BS6" s="52"/>
      <c r="BT6" s="52"/>
      <c r="BU6" s="52"/>
      <c r="BV6" s="52"/>
      <c r="BW6" s="52"/>
      <c r="BX6" s="52"/>
      <c r="BY6" s="52"/>
      <c r="BZ6" s="52"/>
      <c r="CA6" s="52"/>
    </row>
    <row r="7" spans="1:79" ht="18.75" customHeight="1">
      <c r="A7" s="53">
        <v>2</v>
      </c>
      <c r="B7" s="114"/>
      <c r="C7" s="114"/>
      <c r="D7" s="64"/>
      <c r="E7" s="64"/>
      <c r="F7" s="80"/>
      <c r="G7" s="80"/>
      <c r="H7" s="64"/>
      <c r="I7" s="64"/>
      <c r="J7" s="64"/>
      <c r="K7" s="116" t="s">
        <v>149</v>
      </c>
      <c r="L7" s="116" t="s">
        <v>149</v>
      </c>
      <c r="M7" s="69"/>
      <c r="N7" s="55"/>
      <c r="O7" s="56"/>
      <c r="P7" s="57"/>
      <c r="Q7" s="69"/>
      <c r="R7" s="69"/>
      <c r="S7" s="59"/>
      <c r="T7" s="56"/>
      <c r="U7" s="57"/>
      <c r="V7" s="69"/>
      <c r="W7" s="60"/>
      <c r="X7" s="61"/>
      <c r="Y7" s="62"/>
      <c r="Z7" s="60"/>
      <c r="AA7" s="61"/>
      <c r="AB7" s="62"/>
      <c r="AC7" s="60"/>
      <c r="AD7" s="61"/>
      <c r="AE7" s="62"/>
      <c r="AF7" s="60"/>
      <c r="AG7" s="61"/>
      <c r="AH7" s="62"/>
      <c r="AI7" s="69"/>
      <c r="AJ7" s="69"/>
      <c r="AK7" s="64"/>
      <c r="AL7" s="64"/>
      <c r="AM7" s="64"/>
      <c r="AN7" s="64"/>
      <c r="AO7" s="63"/>
      <c r="AP7" s="74"/>
      <c r="AQ7" s="117" t="s">
        <v>149</v>
      </c>
      <c r="AR7" s="117" t="s">
        <v>149</v>
      </c>
      <c r="AS7" s="64"/>
      <c r="AT7" s="64"/>
      <c r="AU7" s="64"/>
      <c r="AV7" s="64"/>
      <c r="AW7" s="63"/>
      <c r="AX7" s="74"/>
      <c r="AY7" s="63"/>
      <c r="AZ7" s="63"/>
      <c r="BA7" s="63"/>
      <c r="BB7" s="65"/>
      <c r="BC7" s="119" t="s">
        <v>149</v>
      </c>
      <c r="BD7" s="119" t="s">
        <v>149</v>
      </c>
      <c r="BE7" s="63"/>
      <c r="BF7" s="75" t="s">
        <v>149</v>
      </c>
      <c r="BG7" s="75" t="s">
        <v>149</v>
      </c>
      <c r="BH7" s="102"/>
      <c r="BI7" s="102" t="s">
        <v>171</v>
      </c>
      <c r="BJ7" s="63"/>
      <c r="BK7" s="75" t="s">
        <v>149</v>
      </c>
      <c r="BL7" s="67"/>
      <c r="BM7" s="67"/>
      <c r="BN7" s="67"/>
      <c r="BO7" s="67"/>
      <c r="BP7" s="63"/>
      <c r="BQ7" s="68"/>
      <c r="BR7" s="52"/>
      <c r="BS7" s="52"/>
      <c r="BT7" s="52"/>
      <c r="BU7" s="52"/>
      <c r="BV7" s="52"/>
      <c r="BW7" s="52"/>
      <c r="BX7" s="52"/>
      <c r="BY7" s="52"/>
      <c r="BZ7" s="52"/>
      <c r="CA7" s="52"/>
    </row>
    <row r="8" spans="1:79" ht="18.75" customHeight="1">
      <c r="A8" s="53">
        <v>3</v>
      </c>
      <c r="B8" s="114"/>
      <c r="C8" s="114"/>
      <c r="D8" s="64"/>
      <c r="E8" s="64"/>
      <c r="F8" s="80"/>
      <c r="G8" s="80"/>
      <c r="H8" s="64"/>
      <c r="I8" s="64"/>
      <c r="J8" s="64"/>
      <c r="K8" s="116" t="s">
        <v>149</v>
      </c>
      <c r="L8" s="116" t="s">
        <v>149</v>
      </c>
      <c r="M8" s="69"/>
      <c r="N8" s="55"/>
      <c r="O8" s="56"/>
      <c r="P8" s="57"/>
      <c r="Q8" s="69"/>
      <c r="R8" s="69"/>
      <c r="S8" s="59"/>
      <c r="T8" s="56"/>
      <c r="U8" s="57"/>
      <c r="V8" s="69"/>
      <c r="W8" s="60"/>
      <c r="X8" s="61"/>
      <c r="Y8" s="62"/>
      <c r="Z8" s="60"/>
      <c r="AA8" s="61"/>
      <c r="AB8" s="62"/>
      <c r="AC8" s="60"/>
      <c r="AD8" s="61"/>
      <c r="AE8" s="62"/>
      <c r="AF8" s="60"/>
      <c r="AG8" s="61"/>
      <c r="AH8" s="62"/>
      <c r="AI8" s="69"/>
      <c r="AJ8" s="69"/>
      <c r="AK8" s="63"/>
      <c r="AL8" s="63"/>
      <c r="AM8" s="63"/>
      <c r="AN8" s="64"/>
      <c r="AO8" s="63"/>
      <c r="AP8" s="74"/>
      <c r="AQ8" s="117" t="s">
        <v>149</v>
      </c>
      <c r="AR8" s="117" t="s">
        <v>149</v>
      </c>
      <c r="AS8" s="63"/>
      <c r="AT8" s="63"/>
      <c r="AU8" s="63"/>
      <c r="AV8" s="64"/>
      <c r="AW8" s="63"/>
      <c r="AX8" s="74"/>
      <c r="AY8" s="63"/>
      <c r="AZ8" s="63"/>
      <c r="BA8" s="63"/>
      <c r="BB8" s="65"/>
      <c r="BC8" s="119" t="s">
        <v>149</v>
      </c>
      <c r="BD8" s="119" t="s">
        <v>149</v>
      </c>
      <c r="BE8" s="63"/>
      <c r="BF8" s="75" t="s">
        <v>149</v>
      </c>
      <c r="BG8" s="75" t="s">
        <v>149</v>
      </c>
      <c r="BH8" s="102"/>
      <c r="BI8" s="102" t="s">
        <v>171</v>
      </c>
      <c r="BJ8" s="63"/>
      <c r="BK8" s="75" t="s">
        <v>149</v>
      </c>
      <c r="BL8" s="67"/>
      <c r="BM8" s="67"/>
      <c r="BN8" s="67"/>
      <c r="BO8" s="67"/>
      <c r="BP8" s="63"/>
      <c r="BQ8" s="68"/>
      <c r="BR8" s="52"/>
      <c r="BS8" s="52"/>
      <c r="BT8" s="52"/>
      <c r="BU8" s="52"/>
      <c r="BV8" s="52"/>
      <c r="BW8" s="52"/>
      <c r="BX8" s="52"/>
      <c r="BY8" s="52"/>
      <c r="BZ8" s="52"/>
      <c r="CA8" s="52"/>
    </row>
    <row r="9" spans="1:79" ht="18.75" customHeight="1">
      <c r="A9" s="53">
        <v>4</v>
      </c>
      <c r="B9" s="114"/>
      <c r="C9" s="114"/>
      <c r="D9" s="64"/>
      <c r="E9" s="64"/>
      <c r="F9" s="80"/>
      <c r="G9" s="80"/>
      <c r="H9" s="64"/>
      <c r="I9" s="64"/>
      <c r="J9" s="64"/>
      <c r="K9" s="116" t="s">
        <v>149</v>
      </c>
      <c r="L9" s="116" t="s">
        <v>149</v>
      </c>
      <c r="M9" s="69"/>
      <c r="N9" s="55"/>
      <c r="O9" s="56"/>
      <c r="P9" s="57"/>
      <c r="Q9" s="69"/>
      <c r="R9" s="69"/>
      <c r="S9" s="59"/>
      <c r="T9" s="56"/>
      <c r="U9" s="57"/>
      <c r="V9" s="69"/>
      <c r="W9" s="60"/>
      <c r="X9" s="61"/>
      <c r="Y9" s="62"/>
      <c r="Z9" s="60"/>
      <c r="AA9" s="61"/>
      <c r="AB9" s="62"/>
      <c r="AC9" s="60"/>
      <c r="AD9" s="61"/>
      <c r="AE9" s="62"/>
      <c r="AF9" s="60"/>
      <c r="AG9" s="61"/>
      <c r="AH9" s="62"/>
      <c r="AI9" s="69"/>
      <c r="AJ9" s="69"/>
      <c r="AK9" s="63"/>
      <c r="AL9" s="63"/>
      <c r="AM9" s="63"/>
      <c r="AN9" s="64"/>
      <c r="AO9" s="63"/>
      <c r="AP9" s="74"/>
      <c r="AQ9" s="117" t="s">
        <v>149</v>
      </c>
      <c r="AR9" s="117" t="s">
        <v>149</v>
      </c>
      <c r="AS9" s="63"/>
      <c r="AT9" s="63"/>
      <c r="AU9" s="63"/>
      <c r="AV9" s="64"/>
      <c r="AW9" s="63"/>
      <c r="AX9" s="74"/>
      <c r="AY9" s="63"/>
      <c r="AZ9" s="63"/>
      <c r="BA9" s="63"/>
      <c r="BB9" s="65"/>
      <c r="BC9" s="119" t="s">
        <v>149</v>
      </c>
      <c r="BD9" s="119" t="s">
        <v>149</v>
      </c>
      <c r="BE9" s="63"/>
      <c r="BF9" s="75" t="s">
        <v>149</v>
      </c>
      <c r="BG9" s="75" t="s">
        <v>149</v>
      </c>
      <c r="BH9" s="102"/>
      <c r="BI9" s="102" t="s">
        <v>171</v>
      </c>
      <c r="BJ9" s="63"/>
      <c r="BK9" s="75" t="s">
        <v>149</v>
      </c>
      <c r="BL9" s="67"/>
      <c r="BM9" s="67"/>
      <c r="BN9" s="67"/>
      <c r="BO9" s="67"/>
      <c r="BP9" s="63"/>
      <c r="BQ9" s="68"/>
      <c r="BR9" s="52"/>
      <c r="BS9" s="52"/>
      <c r="BT9" s="52"/>
      <c r="BU9" s="52"/>
      <c r="BV9" s="52"/>
      <c r="BW9" s="52"/>
      <c r="BX9" s="52"/>
      <c r="BY9" s="52"/>
      <c r="BZ9" s="52"/>
      <c r="CA9" s="52"/>
    </row>
    <row r="10" spans="1:79" ht="18.75" customHeight="1">
      <c r="A10" s="53">
        <v>5</v>
      </c>
      <c r="B10" s="114"/>
      <c r="C10" s="114"/>
      <c r="D10" s="64"/>
      <c r="E10" s="64"/>
      <c r="F10" s="80"/>
      <c r="G10" s="80"/>
      <c r="H10" s="64"/>
      <c r="I10" s="64"/>
      <c r="J10" s="64"/>
      <c r="K10" s="116" t="s">
        <v>149</v>
      </c>
      <c r="L10" s="116" t="s">
        <v>149</v>
      </c>
      <c r="M10" s="69"/>
      <c r="N10" s="55"/>
      <c r="O10" s="56"/>
      <c r="P10" s="57"/>
      <c r="Q10" s="69"/>
      <c r="R10" s="69"/>
      <c r="S10" s="59"/>
      <c r="T10" s="56"/>
      <c r="U10" s="57"/>
      <c r="V10" s="69"/>
      <c r="W10" s="60"/>
      <c r="X10" s="61"/>
      <c r="Y10" s="62"/>
      <c r="Z10" s="60"/>
      <c r="AA10" s="61"/>
      <c r="AB10" s="62"/>
      <c r="AC10" s="60"/>
      <c r="AD10" s="61"/>
      <c r="AE10" s="62"/>
      <c r="AF10" s="60"/>
      <c r="AG10" s="61"/>
      <c r="AH10" s="62"/>
      <c r="AI10" s="69"/>
      <c r="AJ10" s="69"/>
      <c r="AK10" s="63"/>
      <c r="AL10" s="63"/>
      <c r="AM10" s="63"/>
      <c r="AN10" s="64"/>
      <c r="AO10" s="63"/>
      <c r="AP10" s="74"/>
      <c r="AQ10" s="117" t="s">
        <v>149</v>
      </c>
      <c r="AR10" s="117" t="s">
        <v>149</v>
      </c>
      <c r="AS10" s="63"/>
      <c r="AT10" s="63"/>
      <c r="AU10" s="63"/>
      <c r="AV10" s="64"/>
      <c r="AW10" s="63"/>
      <c r="AX10" s="74"/>
      <c r="AY10" s="63"/>
      <c r="AZ10" s="63"/>
      <c r="BA10" s="63"/>
      <c r="BB10" s="65"/>
      <c r="BC10" s="119" t="s">
        <v>149</v>
      </c>
      <c r="BD10" s="119" t="s">
        <v>149</v>
      </c>
      <c r="BE10" s="63"/>
      <c r="BF10" s="75" t="s">
        <v>149</v>
      </c>
      <c r="BG10" s="75" t="s">
        <v>149</v>
      </c>
      <c r="BH10" s="102"/>
      <c r="BI10" s="102" t="s">
        <v>171</v>
      </c>
      <c r="BJ10" s="63"/>
      <c r="BK10" s="75" t="s">
        <v>149</v>
      </c>
      <c r="BL10" s="67"/>
      <c r="BM10" s="67"/>
      <c r="BN10" s="67"/>
      <c r="BO10" s="67"/>
      <c r="BP10" s="63"/>
      <c r="BQ10" s="64"/>
      <c r="BR10" s="52"/>
      <c r="BS10" s="52"/>
      <c r="BT10" s="52"/>
      <c r="BU10" s="52"/>
      <c r="BV10" s="52"/>
      <c r="BW10" s="52"/>
      <c r="BX10" s="52"/>
      <c r="BY10" s="52"/>
      <c r="BZ10" s="52"/>
      <c r="CA10" s="52"/>
    </row>
    <row r="11" spans="1:79" ht="18.75" customHeight="1">
      <c r="A11" s="53">
        <v>6</v>
      </c>
      <c r="B11" s="114"/>
      <c r="C11" s="114"/>
      <c r="D11" s="64"/>
      <c r="E11" s="64"/>
      <c r="F11" s="80"/>
      <c r="G11" s="80"/>
      <c r="H11" s="64"/>
      <c r="I11" s="64"/>
      <c r="J11" s="64"/>
      <c r="K11" s="116" t="s">
        <v>149</v>
      </c>
      <c r="L11" s="116" t="s">
        <v>149</v>
      </c>
      <c r="M11" s="69"/>
      <c r="N11" s="55"/>
      <c r="O11" s="56"/>
      <c r="P11" s="57"/>
      <c r="Q11" s="69"/>
      <c r="R11" s="69"/>
      <c r="S11" s="59"/>
      <c r="T11" s="56"/>
      <c r="U11" s="57"/>
      <c r="V11" s="69"/>
      <c r="W11" s="60"/>
      <c r="X11" s="61"/>
      <c r="Y11" s="62"/>
      <c r="Z11" s="60"/>
      <c r="AA11" s="61"/>
      <c r="AB11" s="62"/>
      <c r="AC11" s="60"/>
      <c r="AD11" s="61"/>
      <c r="AE11" s="62"/>
      <c r="AF11" s="60"/>
      <c r="AG11" s="61"/>
      <c r="AH11" s="62"/>
      <c r="AI11" s="69"/>
      <c r="AJ11" s="69"/>
      <c r="AK11" s="63"/>
      <c r="AL11" s="63"/>
      <c r="AM11" s="63"/>
      <c r="AN11" s="64"/>
      <c r="AO11" s="63"/>
      <c r="AP11" s="74"/>
      <c r="AQ11" s="117" t="s">
        <v>149</v>
      </c>
      <c r="AR11" s="117" t="s">
        <v>149</v>
      </c>
      <c r="AS11" s="63"/>
      <c r="AT11" s="63"/>
      <c r="AU11" s="63"/>
      <c r="AV11" s="64"/>
      <c r="AW11" s="63"/>
      <c r="AX11" s="74"/>
      <c r="AY11" s="63"/>
      <c r="AZ11" s="63"/>
      <c r="BA11" s="63"/>
      <c r="BB11" s="65"/>
      <c r="BC11" s="119" t="s">
        <v>149</v>
      </c>
      <c r="BD11" s="119" t="s">
        <v>149</v>
      </c>
      <c r="BE11" s="63"/>
      <c r="BF11" s="75" t="s">
        <v>149</v>
      </c>
      <c r="BG11" s="75" t="s">
        <v>149</v>
      </c>
      <c r="BH11" s="102"/>
      <c r="BI11" s="102" t="s">
        <v>171</v>
      </c>
      <c r="BJ11" s="63"/>
      <c r="BK11" s="75" t="s">
        <v>149</v>
      </c>
      <c r="BL11" s="67"/>
      <c r="BM11" s="67"/>
      <c r="BN11" s="67"/>
      <c r="BO11" s="67"/>
      <c r="BP11" s="63"/>
      <c r="BQ11" s="64"/>
      <c r="BR11" s="52"/>
      <c r="BS11" s="52"/>
      <c r="BT11" s="52"/>
      <c r="BU11" s="52"/>
      <c r="BV11" s="52"/>
      <c r="BW11" s="52"/>
      <c r="BX11" s="52"/>
      <c r="BY11" s="52"/>
      <c r="BZ11" s="52"/>
      <c r="CA11" s="52"/>
    </row>
    <row r="12" spans="1:79" ht="18.75" customHeight="1">
      <c r="A12" s="53">
        <v>7</v>
      </c>
      <c r="B12" s="114"/>
      <c r="C12" s="114"/>
      <c r="D12" s="64"/>
      <c r="E12" s="64"/>
      <c r="F12" s="80"/>
      <c r="G12" s="80"/>
      <c r="H12" s="64"/>
      <c r="I12" s="64"/>
      <c r="J12" s="64"/>
      <c r="K12" s="116" t="s">
        <v>149</v>
      </c>
      <c r="L12" s="116" t="s">
        <v>149</v>
      </c>
      <c r="M12" s="69"/>
      <c r="N12" s="55"/>
      <c r="O12" s="56"/>
      <c r="P12" s="57"/>
      <c r="Q12" s="69"/>
      <c r="R12" s="69"/>
      <c r="S12" s="59"/>
      <c r="T12" s="56"/>
      <c r="U12" s="57"/>
      <c r="V12" s="69"/>
      <c r="W12" s="60"/>
      <c r="X12" s="61"/>
      <c r="Y12" s="62"/>
      <c r="Z12" s="60"/>
      <c r="AA12" s="61"/>
      <c r="AB12" s="62"/>
      <c r="AC12" s="60"/>
      <c r="AD12" s="61"/>
      <c r="AE12" s="62"/>
      <c r="AF12" s="60"/>
      <c r="AG12" s="61"/>
      <c r="AH12" s="62"/>
      <c r="AI12" s="69"/>
      <c r="AJ12" s="69"/>
      <c r="AK12" s="63"/>
      <c r="AL12" s="63"/>
      <c r="AM12" s="63"/>
      <c r="AN12" s="64"/>
      <c r="AO12" s="63"/>
      <c r="AP12" s="74"/>
      <c r="AQ12" s="117" t="s">
        <v>149</v>
      </c>
      <c r="AR12" s="117" t="s">
        <v>149</v>
      </c>
      <c r="AS12" s="63"/>
      <c r="AT12" s="63"/>
      <c r="AU12" s="63"/>
      <c r="AV12" s="64"/>
      <c r="AW12" s="63"/>
      <c r="AX12" s="74"/>
      <c r="AY12" s="63"/>
      <c r="AZ12" s="63"/>
      <c r="BA12" s="63"/>
      <c r="BB12" s="65"/>
      <c r="BC12" s="119" t="s">
        <v>149</v>
      </c>
      <c r="BD12" s="119" t="s">
        <v>149</v>
      </c>
      <c r="BE12" s="63"/>
      <c r="BF12" s="75" t="s">
        <v>149</v>
      </c>
      <c r="BG12" s="75" t="s">
        <v>149</v>
      </c>
      <c r="BH12" s="102"/>
      <c r="BI12" s="102" t="s">
        <v>171</v>
      </c>
      <c r="BJ12" s="63"/>
      <c r="BK12" s="75" t="s">
        <v>149</v>
      </c>
      <c r="BL12" s="67"/>
      <c r="BM12" s="67"/>
      <c r="BN12" s="67"/>
      <c r="BO12" s="67"/>
      <c r="BP12" s="63"/>
      <c r="BQ12" s="64"/>
      <c r="BR12" s="52"/>
      <c r="BS12" s="52"/>
      <c r="BT12" s="52"/>
      <c r="BU12" s="52"/>
      <c r="BV12" s="52"/>
      <c r="BW12" s="52"/>
      <c r="BX12" s="52"/>
      <c r="BY12" s="52"/>
      <c r="BZ12" s="52"/>
      <c r="CA12" s="52"/>
    </row>
    <row r="13" spans="1:79" ht="18.75" customHeight="1">
      <c r="A13" s="53">
        <v>8</v>
      </c>
      <c r="B13" s="114"/>
      <c r="C13" s="114"/>
      <c r="D13" s="64"/>
      <c r="E13" s="64"/>
      <c r="F13" s="80"/>
      <c r="G13" s="80"/>
      <c r="H13" s="64"/>
      <c r="I13" s="64"/>
      <c r="J13" s="64"/>
      <c r="K13" s="116" t="s">
        <v>149</v>
      </c>
      <c r="L13" s="116" t="s">
        <v>149</v>
      </c>
      <c r="M13" s="69"/>
      <c r="N13" s="55"/>
      <c r="O13" s="56"/>
      <c r="P13" s="57"/>
      <c r="Q13" s="69"/>
      <c r="R13" s="69"/>
      <c r="S13" s="59"/>
      <c r="T13" s="56"/>
      <c r="U13" s="57"/>
      <c r="V13" s="69"/>
      <c r="W13" s="60"/>
      <c r="X13" s="61"/>
      <c r="Y13" s="62"/>
      <c r="Z13" s="60"/>
      <c r="AA13" s="61"/>
      <c r="AB13" s="62"/>
      <c r="AC13" s="60"/>
      <c r="AD13" s="61"/>
      <c r="AE13" s="62"/>
      <c r="AF13" s="60"/>
      <c r="AG13" s="61"/>
      <c r="AH13" s="62"/>
      <c r="AI13" s="69"/>
      <c r="AJ13" s="69"/>
      <c r="AK13" s="63"/>
      <c r="AL13" s="63"/>
      <c r="AM13" s="63"/>
      <c r="AN13" s="64"/>
      <c r="AO13" s="63"/>
      <c r="AP13" s="74"/>
      <c r="AQ13" s="117" t="s">
        <v>149</v>
      </c>
      <c r="AR13" s="117" t="s">
        <v>149</v>
      </c>
      <c r="AS13" s="63"/>
      <c r="AT13" s="63"/>
      <c r="AU13" s="63"/>
      <c r="AV13" s="64"/>
      <c r="AW13" s="63"/>
      <c r="AX13" s="74"/>
      <c r="AY13" s="63"/>
      <c r="AZ13" s="63"/>
      <c r="BA13" s="63"/>
      <c r="BB13" s="65"/>
      <c r="BC13" s="119" t="s">
        <v>149</v>
      </c>
      <c r="BD13" s="119" t="s">
        <v>149</v>
      </c>
      <c r="BE13" s="63"/>
      <c r="BF13" s="75" t="s">
        <v>149</v>
      </c>
      <c r="BG13" s="75" t="s">
        <v>149</v>
      </c>
      <c r="BH13" s="102"/>
      <c r="BI13" s="102" t="s">
        <v>171</v>
      </c>
      <c r="BJ13" s="63"/>
      <c r="BK13" s="75" t="s">
        <v>149</v>
      </c>
      <c r="BL13" s="67"/>
      <c r="BM13" s="67"/>
      <c r="BN13" s="67"/>
      <c r="BO13" s="67"/>
      <c r="BP13" s="63"/>
      <c r="BQ13" s="64"/>
      <c r="BR13" s="52"/>
      <c r="BS13" s="52"/>
      <c r="BT13" s="52"/>
      <c r="BU13" s="52"/>
      <c r="BV13" s="52"/>
      <c r="BW13" s="52"/>
      <c r="BX13" s="52"/>
      <c r="BY13" s="52"/>
      <c r="BZ13" s="52"/>
      <c r="CA13" s="52"/>
    </row>
    <row r="14" spans="1:79" ht="18.75" customHeight="1">
      <c r="A14" s="53">
        <v>9</v>
      </c>
      <c r="B14" s="114"/>
      <c r="C14" s="114"/>
      <c r="D14" s="64"/>
      <c r="E14" s="64"/>
      <c r="F14" s="80"/>
      <c r="G14" s="80"/>
      <c r="H14" s="64"/>
      <c r="I14" s="64"/>
      <c r="J14" s="64"/>
      <c r="K14" s="116" t="s">
        <v>149</v>
      </c>
      <c r="L14" s="116" t="s">
        <v>149</v>
      </c>
      <c r="M14" s="69"/>
      <c r="N14" s="55"/>
      <c r="O14" s="56"/>
      <c r="P14" s="57"/>
      <c r="Q14" s="69"/>
      <c r="R14" s="69"/>
      <c r="S14" s="59"/>
      <c r="T14" s="56"/>
      <c r="U14" s="57"/>
      <c r="V14" s="69"/>
      <c r="W14" s="60"/>
      <c r="X14" s="61"/>
      <c r="Y14" s="62"/>
      <c r="Z14" s="60"/>
      <c r="AA14" s="61"/>
      <c r="AB14" s="62"/>
      <c r="AC14" s="60"/>
      <c r="AD14" s="61"/>
      <c r="AE14" s="62"/>
      <c r="AF14" s="60"/>
      <c r="AG14" s="61"/>
      <c r="AH14" s="62"/>
      <c r="AI14" s="69"/>
      <c r="AJ14" s="69"/>
      <c r="AK14" s="63"/>
      <c r="AL14" s="63"/>
      <c r="AM14" s="63"/>
      <c r="AN14" s="64"/>
      <c r="AO14" s="63"/>
      <c r="AP14" s="74"/>
      <c r="AQ14" s="117" t="s">
        <v>149</v>
      </c>
      <c r="AR14" s="117" t="s">
        <v>149</v>
      </c>
      <c r="AS14" s="63"/>
      <c r="AT14" s="63"/>
      <c r="AU14" s="63"/>
      <c r="AV14" s="64"/>
      <c r="AW14" s="63"/>
      <c r="AX14" s="74"/>
      <c r="AY14" s="63"/>
      <c r="AZ14" s="63"/>
      <c r="BA14" s="63"/>
      <c r="BB14" s="65"/>
      <c r="BC14" s="119" t="s">
        <v>149</v>
      </c>
      <c r="BD14" s="119" t="s">
        <v>149</v>
      </c>
      <c r="BE14" s="63"/>
      <c r="BF14" s="75" t="s">
        <v>149</v>
      </c>
      <c r="BG14" s="75" t="s">
        <v>149</v>
      </c>
      <c r="BH14" s="102"/>
      <c r="BI14" s="102" t="s">
        <v>171</v>
      </c>
      <c r="BJ14" s="63"/>
      <c r="BK14" s="75" t="s">
        <v>149</v>
      </c>
      <c r="BL14" s="67"/>
      <c r="BM14" s="67"/>
      <c r="BN14" s="67"/>
      <c r="BO14" s="67"/>
      <c r="BP14" s="63"/>
      <c r="BQ14" s="64"/>
      <c r="BR14" s="52"/>
      <c r="BS14" s="52"/>
      <c r="BT14" s="52"/>
      <c r="BU14" s="52"/>
      <c r="BV14" s="52"/>
      <c r="BW14" s="52"/>
      <c r="BX14" s="52"/>
      <c r="BY14" s="52"/>
      <c r="BZ14" s="52"/>
      <c r="CA14" s="52"/>
    </row>
    <row r="15" spans="1:79" ht="18.75" customHeight="1">
      <c r="A15" s="53">
        <v>10</v>
      </c>
      <c r="B15" s="114"/>
      <c r="C15" s="114"/>
      <c r="D15" s="64"/>
      <c r="E15" s="64"/>
      <c r="F15" s="80"/>
      <c r="G15" s="80"/>
      <c r="H15" s="64"/>
      <c r="I15" s="64"/>
      <c r="J15" s="64"/>
      <c r="K15" s="116" t="s">
        <v>149</v>
      </c>
      <c r="L15" s="116" t="s">
        <v>149</v>
      </c>
      <c r="M15" s="69"/>
      <c r="N15" s="55"/>
      <c r="O15" s="56"/>
      <c r="P15" s="57"/>
      <c r="Q15" s="69"/>
      <c r="R15" s="69"/>
      <c r="S15" s="59"/>
      <c r="T15" s="56"/>
      <c r="U15" s="57"/>
      <c r="V15" s="69"/>
      <c r="W15" s="60"/>
      <c r="X15" s="61"/>
      <c r="Y15" s="62"/>
      <c r="Z15" s="60"/>
      <c r="AA15" s="61"/>
      <c r="AB15" s="62"/>
      <c r="AC15" s="60"/>
      <c r="AD15" s="61"/>
      <c r="AE15" s="62"/>
      <c r="AF15" s="60"/>
      <c r="AG15" s="61"/>
      <c r="AH15" s="62"/>
      <c r="AI15" s="69"/>
      <c r="AJ15" s="69"/>
      <c r="AK15" s="63"/>
      <c r="AL15" s="63"/>
      <c r="AM15" s="63"/>
      <c r="AN15" s="64"/>
      <c r="AO15" s="63"/>
      <c r="AP15" s="74"/>
      <c r="AQ15" s="117" t="s">
        <v>149</v>
      </c>
      <c r="AR15" s="117" t="s">
        <v>149</v>
      </c>
      <c r="AS15" s="63"/>
      <c r="AT15" s="63"/>
      <c r="AU15" s="63"/>
      <c r="AV15" s="64"/>
      <c r="AW15" s="63"/>
      <c r="AX15" s="74"/>
      <c r="AY15" s="63"/>
      <c r="AZ15" s="63"/>
      <c r="BA15" s="63"/>
      <c r="BB15" s="65"/>
      <c r="BC15" s="119" t="s">
        <v>149</v>
      </c>
      <c r="BD15" s="119" t="s">
        <v>149</v>
      </c>
      <c r="BE15" s="63"/>
      <c r="BF15" s="75" t="s">
        <v>149</v>
      </c>
      <c r="BG15" s="75" t="s">
        <v>149</v>
      </c>
      <c r="BH15" s="102"/>
      <c r="BI15" s="102" t="s">
        <v>171</v>
      </c>
      <c r="BJ15" s="63"/>
      <c r="BK15" s="75" t="s">
        <v>149</v>
      </c>
      <c r="BL15" s="67"/>
      <c r="BM15" s="67"/>
      <c r="BN15" s="67"/>
      <c r="BO15" s="67"/>
      <c r="BP15" s="63"/>
      <c r="BQ15" s="64"/>
      <c r="BR15" s="52"/>
      <c r="BS15" s="52"/>
      <c r="BT15" s="52"/>
      <c r="BU15" s="52"/>
      <c r="BV15" s="52"/>
      <c r="BW15" s="52"/>
      <c r="BX15" s="52"/>
      <c r="BY15" s="52"/>
      <c r="BZ15" s="52"/>
      <c r="CA15" s="52"/>
    </row>
    <row r="16" spans="1:79" ht="18.75" customHeight="1">
      <c r="A16" s="53">
        <v>11</v>
      </c>
      <c r="B16" s="114"/>
      <c r="C16" s="114"/>
      <c r="D16" s="64"/>
      <c r="E16" s="64"/>
      <c r="F16" s="80"/>
      <c r="G16" s="80"/>
      <c r="H16" s="64"/>
      <c r="I16" s="64"/>
      <c r="J16" s="64"/>
      <c r="K16" s="116" t="s">
        <v>149</v>
      </c>
      <c r="L16" s="116" t="s">
        <v>149</v>
      </c>
      <c r="M16" s="69"/>
      <c r="N16" s="55"/>
      <c r="O16" s="56"/>
      <c r="P16" s="57"/>
      <c r="Q16" s="69"/>
      <c r="R16" s="69"/>
      <c r="S16" s="59"/>
      <c r="T16" s="56"/>
      <c r="U16" s="57"/>
      <c r="V16" s="69"/>
      <c r="W16" s="60"/>
      <c r="X16" s="61"/>
      <c r="Y16" s="62"/>
      <c r="Z16" s="60"/>
      <c r="AA16" s="61"/>
      <c r="AB16" s="62"/>
      <c r="AC16" s="60"/>
      <c r="AD16" s="61"/>
      <c r="AE16" s="62"/>
      <c r="AF16" s="60"/>
      <c r="AG16" s="61"/>
      <c r="AH16" s="62"/>
      <c r="AI16" s="69"/>
      <c r="AJ16" s="69"/>
      <c r="AK16" s="63"/>
      <c r="AL16" s="63"/>
      <c r="AM16" s="63"/>
      <c r="AN16" s="64"/>
      <c r="AO16" s="63"/>
      <c r="AP16" s="74"/>
      <c r="AQ16" s="117" t="s">
        <v>149</v>
      </c>
      <c r="AR16" s="117" t="s">
        <v>149</v>
      </c>
      <c r="AS16" s="63"/>
      <c r="AT16" s="63"/>
      <c r="AU16" s="63"/>
      <c r="AV16" s="64"/>
      <c r="AW16" s="63"/>
      <c r="AX16" s="74"/>
      <c r="AY16" s="63"/>
      <c r="AZ16" s="63"/>
      <c r="BA16" s="63"/>
      <c r="BB16" s="65"/>
      <c r="BC16" s="119" t="s">
        <v>149</v>
      </c>
      <c r="BD16" s="119" t="s">
        <v>149</v>
      </c>
      <c r="BE16" s="63"/>
      <c r="BF16" s="75" t="s">
        <v>149</v>
      </c>
      <c r="BG16" s="75" t="s">
        <v>149</v>
      </c>
      <c r="BH16" s="102"/>
      <c r="BI16" s="102" t="s">
        <v>171</v>
      </c>
      <c r="BJ16" s="63"/>
      <c r="BK16" s="75" t="s">
        <v>149</v>
      </c>
      <c r="BL16" s="67"/>
      <c r="BM16" s="67"/>
      <c r="BN16" s="67"/>
      <c r="BO16" s="67"/>
      <c r="BP16" s="63"/>
      <c r="BQ16" s="68"/>
      <c r="BR16" s="52"/>
      <c r="BS16" s="52"/>
      <c r="BT16" s="52"/>
      <c r="BU16" s="52"/>
      <c r="BV16" s="52"/>
      <c r="BW16" s="52"/>
      <c r="BX16" s="52"/>
      <c r="BY16" s="52"/>
      <c r="BZ16" s="52"/>
      <c r="CA16" s="52"/>
    </row>
    <row r="17" spans="1:79" ht="18.75" customHeight="1">
      <c r="A17" s="53">
        <v>12</v>
      </c>
      <c r="B17" s="114"/>
      <c r="C17" s="114"/>
      <c r="D17" s="64"/>
      <c r="E17" s="64"/>
      <c r="F17" s="80"/>
      <c r="G17" s="80"/>
      <c r="H17" s="64"/>
      <c r="I17" s="64"/>
      <c r="J17" s="64"/>
      <c r="K17" s="116" t="s">
        <v>149</v>
      </c>
      <c r="L17" s="116" t="s">
        <v>149</v>
      </c>
      <c r="M17" s="69"/>
      <c r="N17" s="55"/>
      <c r="O17" s="56"/>
      <c r="P17" s="57"/>
      <c r="Q17" s="69"/>
      <c r="R17" s="69"/>
      <c r="S17" s="59"/>
      <c r="T17" s="56"/>
      <c r="U17" s="57"/>
      <c r="V17" s="69"/>
      <c r="W17" s="60"/>
      <c r="X17" s="61"/>
      <c r="Y17" s="62"/>
      <c r="Z17" s="60"/>
      <c r="AA17" s="61"/>
      <c r="AB17" s="62"/>
      <c r="AC17" s="60"/>
      <c r="AD17" s="61"/>
      <c r="AE17" s="62"/>
      <c r="AF17" s="60"/>
      <c r="AG17" s="61"/>
      <c r="AH17" s="62"/>
      <c r="AI17" s="69"/>
      <c r="AJ17" s="69"/>
      <c r="AK17" s="63"/>
      <c r="AL17" s="63"/>
      <c r="AM17" s="63"/>
      <c r="AN17" s="64"/>
      <c r="AO17" s="63"/>
      <c r="AP17" s="74"/>
      <c r="AQ17" s="117" t="s">
        <v>149</v>
      </c>
      <c r="AR17" s="117" t="s">
        <v>149</v>
      </c>
      <c r="AS17" s="63"/>
      <c r="AT17" s="63"/>
      <c r="AU17" s="63"/>
      <c r="AV17" s="64"/>
      <c r="AW17" s="63"/>
      <c r="AX17" s="74"/>
      <c r="AY17" s="63"/>
      <c r="AZ17" s="63"/>
      <c r="BA17" s="63"/>
      <c r="BB17" s="65"/>
      <c r="BC17" s="119" t="s">
        <v>149</v>
      </c>
      <c r="BD17" s="119" t="s">
        <v>149</v>
      </c>
      <c r="BE17" s="63"/>
      <c r="BF17" s="75" t="s">
        <v>149</v>
      </c>
      <c r="BG17" s="75" t="s">
        <v>149</v>
      </c>
      <c r="BH17" s="102"/>
      <c r="BI17" s="102" t="s">
        <v>171</v>
      </c>
      <c r="BJ17" s="63"/>
      <c r="BK17" s="75" t="s">
        <v>149</v>
      </c>
      <c r="BL17" s="67"/>
      <c r="BM17" s="67"/>
      <c r="BN17" s="67"/>
      <c r="BO17" s="67"/>
      <c r="BP17" s="63"/>
      <c r="BQ17" s="64"/>
      <c r="BR17" s="52"/>
      <c r="BS17" s="52"/>
      <c r="BT17" s="52"/>
      <c r="BU17" s="52"/>
      <c r="BV17" s="52"/>
      <c r="BW17" s="52"/>
      <c r="BX17" s="52"/>
      <c r="BY17" s="52"/>
      <c r="BZ17" s="52"/>
      <c r="CA17" s="52"/>
    </row>
    <row r="18" spans="1:79" ht="18.75" customHeight="1">
      <c r="A18" s="53">
        <v>13</v>
      </c>
      <c r="B18" s="114"/>
      <c r="C18" s="114"/>
      <c r="D18" s="64"/>
      <c r="E18" s="64"/>
      <c r="F18" s="80"/>
      <c r="G18" s="80"/>
      <c r="H18" s="64"/>
      <c r="I18" s="64"/>
      <c r="J18" s="64"/>
      <c r="K18" s="116" t="s">
        <v>149</v>
      </c>
      <c r="L18" s="116" t="s">
        <v>149</v>
      </c>
      <c r="M18" s="69"/>
      <c r="N18" s="55"/>
      <c r="O18" s="56"/>
      <c r="P18" s="57"/>
      <c r="Q18" s="69"/>
      <c r="R18" s="69"/>
      <c r="S18" s="59"/>
      <c r="T18" s="56"/>
      <c r="U18" s="57"/>
      <c r="V18" s="69"/>
      <c r="W18" s="60"/>
      <c r="X18" s="61"/>
      <c r="Y18" s="62"/>
      <c r="Z18" s="60"/>
      <c r="AA18" s="61"/>
      <c r="AB18" s="62"/>
      <c r="AC18" s="60"/>
      <c r="AD18" s="61"/>
      <c r="AE18" s="62"/>
      <c r="AF18" s="60"/>
      <c r="AG18" s="61"/>
      <c r="AH18" s="62"/>
      <c r="AI18" s="69"/>
      <c r="AJ18" s="69"/>
      <c r="AK18" s="63"/>
      <c r="AL18" s="63"/>
      <c r="AM18" s="63"/>
      <c r="AN18" s="64"/>
      <c r="AO18" s="63"/>
      <c r="AP18" s="74"/>
      <c r="AQ18" s="117" t="s">
        <v>149</v>
      </c>
      <c r="AR18" s="117" t="s">
        <v>149</v>
      </c>
      <c r="AS18" s="63"/>
      <c r="AT18" s="63"/>
      <c r="AU18" s="63"/>
      <c r="AV18" s="64"/>
      <c r="AW18" s="63"/>
      <c r="AX18" s="74"/>
      <c r="AY18" s="63"/>
      <c r="AZ18" s="63"/>
      <c r="BA18" s="63"/>
      <c r="BB18" s="65"/>
      <c r="BC18" s="119" t="s">
        <v>149</v>
      </c>
      <c r="BD18" s="119" t="s">
        <v>149</v>
      </c>
      <c r="BE18" s="63"/>
      <c r="BF18" s="75" t="s">
        <v>149</v>
      </c>
      <c r="BG18" s="75" t="s">
        <v>149</v>
      </c>
      <c r="BH18" s="102"/>
      <c r="BI18" s="102" t="s">
        <v>171</v>
      </c>
      <c r="BJ18" s="63"/>
      <c r="BK18" s="75" t="s">
        <v>149</v>
      </c>
      <c r="BL18" s="67"/>
      <c r="BM18" s="67"/>
      <c r="BN18" s="67"/>
      <c r="BO18" s="67"/>
      <c r="BP18" s="63"/>
      <c r="BQ18" s="64"/>
      <c r="BR18" s="52"/>
      <c r="BS18" s="52"/>
      <c r="BT18" s="52"/>
      <c r="BU18" s="52"/>
      <c r="BV18" s="52"/>
      <c r="BW18" s="52"/>
      <c r="BX18" s="52"/>
      <c r="BY18" s="52"/>
      <c r="BZ18" s="52"/>
      <c r="CA18" s="52"/>
    </row>
    <row r="19" spans="1:79" ht="18.75" customHeight="1">
      <c r="A19" s="53">
        <v>14</v>
      </c>
      <c r="B19" s="114"/>
      <c r="C19" s="114"/>
      <c r="D19" s="64"/>
      <c r="E19" s="64"/>
      <c r="F19" s="80"/>
      <c r="G19" s="80"/>
      <c r="H19" s="64"/>
      <c r="I19" s="64"/>
      <c r="J19" s="64"/>
      <c r="K19" s="116" t="s">
        <v>149</v>
      </c>
      <c r="L19" s="116" t="s">
        <v>149</v>
      </c>
      <c r="M19" s="69"/>
      <c r="N19" s="55"/>
      <c r="O19" s="56"/>
      <c r="P19" s="57"/>
      <c r="Q19" s="69"/>
      <c r="R19" s="69"/>
      <c r="S19" s="59"/>
      <c r="T19" s="56"/>
      <c r="U19" s="57"/>
      <c r="V19" s="69"/>
      <c r="W19" s="60"/>
      <c r="X19" s="61"/>
      <c r="Y19" s="62"/>
      <c r="Z19" s="60"/>
      <c r="AA19" s="61"/>
      <c r="AB19" s="62"/>
      <c r="AC19" s="60"/>
      <c r="AD19" s="61"/>
      <c r="AE19" s="62"/>
      <c r="AF19" s="60"/>
      <c r="AG19" s="61"/>
      <c r="AH19" s="62"/>
      <c r="AI19" s="69"/>
      <c r="AJ19" s="69"/>
      <c r="AK19" s="63"/>
      <c r="AL19" s="63"/>
      <c r="AM19" s="63"/>
      <c r="AN19" s="64"/>
      <c r="AO19" s="63"/>
      <c r="AP19" s="74"/>
      <c r="AQ19" s="117" t="s">
        <v>149</v>
      </c>
      <c r="AR19" s="117" t="s">
        <v>149</v>
      </c>
      <c r="AS19" s="63"/>
      <c r="AT19" s="63"/>
      <c r="AU19" s="63"/>
      <c r="AV19" s="64"/>
      <c r="AW19" s="63"/>
      <c r="AX19" s="74"/>
      <c r="AY19" s="63"/>
      <c r="AZ19" s="63"/>
      <c r="BA19" s="63"/>
      <c r="BB19" s="65"/>
      <c r="BC19" s="119" t="s">
        <v>149</v>
      </c>
      <c r="BD19" s="119" t="s">
        <v>149</v>
      </c>
      <c r="BE19" s="63"/>
      <c r="BF19" s="75" t="s">
        <v>149</v>
      </c>
      <c r="BG19" s="75" t="s">
        <v>149</v>
      </c>
      <c r="BH19" s="102"/>
      <c r="BI19" s="102" t="s">
        <v>171</v>
      </c>
      <c r="BJ19" s="63"/>
      <c r="BK19" s="75" t="s">
        <v>149</v>
      </c>
      <c r="BL19" s="67"/>
      <c r="BM19" s="67"/>
      <c r="BN19" s="67"/>
      <c r="BO19" s="67"/>
      <c r="BP19" s="63"/>
      <c r="BQ19" s="64"/>
      <c r="BR19" s="52"/>
      <c r="BS19" s="52"/>
      <c r="BT19" s="52"/>
      <c r="BU19" s="52"/>
      <c r="BV19" s="52"/>
      <c r="BW19" s="52"/>
      <c r="BX19" s="52"/>
      <c r="BY19" s="52"/>
      <c r="BZ19" s="52"/>
      <c r="CA19" s="52"/>
    </row>
    <row r="20" spans="1:79" ht="18.75" customHeight="1">
      <c r="A20" s="53">
        <v>15</v>
      </c>
      <c r="B20" s="114"/>
      <c r="C20" s="114"/>
      <c r="D20" s="64"/>
      <c r="E20" s="64"/>
      <c r="F20" s="80"/>
      <c r="G20" s="80"/>
      <c r="H20" s="64"/>
      <c r="I20" s="64"/>
      <c r="J20" s="64"/>
      <c r="K20" s="116" t="s">
        <v>149</v>
      </c>
      <c r="L20" s="116" t="s">
        <v>149</v>
      </c>
      <c r="M20" s="69"/>
      <c r="N20" s="55"/>
      <c r="O20" s="56"/>
      <c r="P20" s="57"/>
      <c r="Q20" s="69"/>
      <c r="R20" s="69"/>
      <c r="S20" s="59"/>
      <c r="T20" s="56"/>
      <c r="U20" s="57"/>
      <c r="V20" s="69"/>
      <c r="W20" s="60"/>
      <c r="X20" s="61"/>
      <c r="Y20" s="62"/>
      <c r="Z20" s="60"/>
      <c r="AA20" s="61"/>
      <c r="AB20" s="62"/>
      <c r="AC20" s="60"/>
      <c r="AD20" s="61"/>
      <c r="AE20" s="62"/>
      <c r="AF20" s="60"/>
      <c r="AG20" s="61"/>
      <c r="AH20" s="62"/>
      <c r="AI20" s="69"/>
      <c r="AJ20" s="69"/>
      <c r="AK20" s="63"/>
      <c r="AL20" s="63"/>
      <c r="AM20" s="63"/>
      <c r="AN20" s="64"/>
      <c r="AO20" s="63"/>
      <c r="AP20" s="74"/>
      <c r="AQ20" s="117" t="s">
        <v>149</v>
      </c>
      <c r="AR20" s="117" t="s">
        <v>149</v>
      </c>
      <c r="AS20" s="63"/>
      <c r="AT20" s="63"/>
      <c r="AU20" s="63"/>
      <c r="AV20" s="64"/>
      <c r="AW20" s="63"/>
      <c r="AX20" s="74"/>
      <c r="AY20" s="63"/>
      <c r="AZ20" s="63"/>
      <c r="BA20" s="63"/>
      <c r="BB20" s="65"/>
      <c r="BC20" s="119" t="s">
        <v>149</v>
      </c>
      <c r="BD20" s="119" t="s">
        <v>149</v>
      </c>
      <c r="BE20" s="63"/>
      <c r="BF20" s="75" t="s">
        <v>149</v>
      </c>
      <c r="BG20" s="75" t="s">
        <v>149</v>
      </c>
      <c r="BH20" s="102"/>
      <c r="BI20" s="102" t="s">
        <v>171</v>
      </c>
      <c r="BJ20" s="63"/>
      <c r="BK20" s="75" t="s">
        <v>149</v>
      </c>
      <c r="BL20" s="67"/>
      <c r="BM20" s="67"/>
      <c r="BN20" s="67"/>
      <c r="BO20" s="67"/>
      <c r="BP20" s="63"/>
      <c r="BQ20" s="64"/>
      <c r="BR20" s="52"/>
      <c r="BS20" s="52"/>
      <c r="BT20" s="52"/>
      <c r="BU20" s="52"/>
      <c r="BV20" s="52"/>
      <c r="BW20" s="52"/>
      <c r="BX20" s="52"/>
      <c r="BY20" s="52"/>
      <c r="BZ20" s="52"/>
      <c r="CA20" s="52"/>
    </row>
    <row r="21" spans="1:79" ht="18.75" customHeight="1">
      <c r="A21" s="53">
        <v>16</v>
      </c>
      <c r="B21" s="114"/>
      <c r="C21" s="114"/>
      <c r="D21" s="64"/>
      <c r="E21" s="64"/>
      <c r="F21" s="80"/>
      <c r="G21" s="80"/>
      <c r="H21" s="64"/>
      <c r="I21" s="64"/>
      <c r="J21" s="64"/>
      <c r="K21" s="116" t="s">
        <v>149</v>
      </c>
      <c r="L21" s="116" t="s">
        <v>149</v>
      </c>
      <c r="M21" s="69"/>
      <c r="N21" s="55"/>
      <c r="O21" s="56"/>
      <c r="P21" s="57"/>
      <c r="Q21" s="69"/>
      <c r="R21" s="69"/>
      <c r="S21" s="59"/>
      <c r="T21" s="56"/>
      <c r="U21" s="57"/>
      <c r="V21" s="69"/>
      <c r="W21" s="60"/>
      <c r="X21" s="61"/>
      <c r="Y21" s="62"/>
      <c r="Z21" s="60"/>
      <c r="AA21" s="61"/>
      <c r="AB21" s="62"/>
      <c r="AC21" s="60"/>
      <c r="AD21" s="61"/>
      <c r="AE21" s="62"/>
      <c r="AF21" s="60"/>
      <c r="AG21" s="61"/>
      <c r="AH21" s="62"/>
      <c r="AI21" s="69"/>
      <c r="AJ21" s="69"/>
      <c r="AK21" s="63"/>
      <c r="AL21" s="63"/>
      <c r="AM21" s="63"/>
      <c r="AN21" s="64"/>
      <c r="AO21" s="63"/>
      <c r="AP21" s="74"/>
      <c r="AQ21" s="117" t="s">
        <v>149</v>
      </c>
      <c r="AR21" s="117" t="s">
        <v>149</v>
      </c>
      <c r="AS21" s="63"/>
      <c r="AT21" s="63"/>
      <c r="AU21" s="63"/>
      <c r="AV21" s="64"/>
      <c r="AW21" s="63"/>
      <c r="AX21" s="74"/>
      <c r="AY21" s="63"/>
      <c r="AZ21" s="63"/>
      <c r="BA21" s="63"/>
      <c r="BB21" s="65"/>
      <c r="BC21" s="119" t="s">
        <v>149</v>
      </c>
      <c r="BD21" s="119" t="s">
        <v>149</v>
      </c>
      <c r="BE21" s="63"/>
      <c r="BF21" s="75" t="s">
        <v>149</v>
      </c>
      <c r="BG21" s="75" t="s">
        <v>149</v>
      </c>
      <c r="BH21" s="102"/>
      <c r="BI21" s="102" t="s">
        <v>171</v>
      </c>
      <c r="BJ21" s="63"/>
      <c r="BK21" s="75" t="s">
        <v>149</v>
      </c>
      <c r="BL21" s="67"/>
      <c r="BM21" s="67"/>
      <c r="BN21" s="67"/>
      <c r="BO21" s="67"/>
      <c r="BP21" s="63"/>
      <c r="BQ21" s="64"/>
      <c r="BR21" s="52"/>
      <c r="BS21" s="52"/>
      <c r="BT21" s="52"/>
      <c r="BU21" s="52"/>
      <c r="BV21" s="52"/>
      <c r="BW21" s="52"/>
      <c r="BX21" s="52"/>
      <c r="BY21" s="52"/>
      <c r="BZ21" s="52"/>
      <c r="CA21" s="52"/>
    </row>
    <row r="22" spans="1:79" ht="18.75" customHeight="1">
      <c r="A22" s="53">
        <v>17</v>
      </c>
      <c r="B22" s="114"/>
      <c r="C22" s="114"/>
      <c r="D22" s="64"/>
      <c r="E22" s="64"/>
      <c r="F22" s="80"/>
      <c r="G22" s="80"/>
      <c r="H22" s="64"/>
      <c r="I22" s="64"/>
      <c r="J22" s="64"/>
      <c r="K22" s="116" t="s">
        <v>149</v>
      </c>
      <c r="L22" s="116" t="s">
        <v>149</v>
      </c>
      <c r="M22" s="69"/>
      <c r="N22" s="55"/>
      <c r="O22" s="56"/>
      <c r="P22" s="57"/>
      <c r="Q22" s="69"/>
      <c r="R22" s="69"/>
      <c r="S22" s="59"/>
      <c r="T22" s="56"/>
      <c r="U22" s="57"/>
      <c r="V22" s="69"/>
      <c r="W22" s="60"/>
      <c r="X22" s="61"/>
      <c r="Y22" s="62"/>
      <c r="Z22" s="60"/>
      <c r="AA22" s="61"/>
      <c r="AB22" s="62"/>
      <c r="AC22" s="60"/>
      <c r="AD22" s="61"/>
      <c r="AE22" s="62"/>
      <c r="AF22" s="60"/>
      <c r="AG22" s="61"/>
      <c r="AH22" s="62"/>
      <c r="AI22" s="69"/>
      <c r="AJ22" s="69"/>
      <c r="AK22" s="63"/>
      <c r="AL22" s="63"/>
      <c r="AM22" s="63"/>
      <c r="AN22" s="64"/>
      <c r="AO22" s="63"/>
      <c r="AP22" s="74"/>
      <c r="AQ22" s="117" t="s">
        <v>149</v>
      </c>
      <c r="AR22" s="117" t="s">
        <v>149</v>
      </c>
      <c r="AS22" s="63"/>
      <c r="AT22" s="63"/>
      <c r="AU22" s="63"/>
      <c r="AV22" s="64"/>
      <c r="AW22" s="63"/>
      <c r="AX22" s="74"/>
      <c r="AY22" s="63"/>
      <c r="AZ22" s="63"/>
      <c r="BA22" s="63"/>
      <c r="BB22" s="65"/>
      <c r="BC22" s="119" t="s">
        <v>149</v>
      </c>
      <c r="BD22" s="119" t="s">
        <v>149</v>
      </c>
      <c r="BE22" s="63"/>
      <c r="BF22" s="75" t="s">
        <v>149</v>
      </c>
      <c r="BG22" s="75" t="s">
        <v>149</v>
      </c>
      <c r="BH22" s="102"/>
      <c r="BI22" s="102" t="s">
        <v>171</v>
      </c>
      <c r="BJ22" s="63"/>
      <c r="BK22" s="75" t="s">
        <v>149</v>
      </c>
      <c r="BL22" s="67"/>
      <c r="BM22" s="67"/>
      <c r="BN22" s="67"/>
      <c r="BO22" s="67"/>
      <c r="BP22" s="63"/>
      <c r="BQ22" s="64"/>
      <c r="BR22" s="52"/>
      <c r="BS22" s="52"/>
      <c r="BT22" s="52"/>
      <c r="BU22" s="52"/>
      <c r="BV22" s="52"/>
      <c r="BW22" s="52"/>
      <c r="BX22" s="52"/>
      <c r="BY22" s="52"/>
      <c r="BZ22" s="52"/>
      <c r="CA22" s="52"/>
    </row>
    <row r="23" spans="1:79" ht="18.75" customHeight="1">
      <c r="A23" s="53">
        <v>18</v>
      </c>
      <c r="B23" s="114"/>
      <c r="C23" s="114"/>
      <c r="D23" s="64"/>
      <c r="E23" s="64"/>
      <c r="F23" s="80"/>
      <c r="G23" s="80"/>
      <c r="H23" s="64"/>
      <c r="I23" s="64"/>
      <c r="J23" s="64"/>
      <c r="K23" s="116" t="s">
        <v>149</v>
      </c>
      <c r="L23" s="116" t="s">
        <v>149</v>
      </c>
      <c r="M23" s="69"/>
      <c r="N23" s="55"/>
      <c r="O23" s="56"/>
      <c r="P23" s="57"/>
      <c r="Q23" s="69"/>
      <c r="R23" s="69"/>
      <c r="S23" s="59"/>
      <c r="T23" s="56"/>
      <c r="U23" s="57"/>
      <c r="V23" s="69"/>
      <c r="W23" s="60"/>
      <c r="X23" s="61"/>
      <c r="Y23" s="62"/>
      <c r="Z23" s="60"/>
      <c r="AA23" s="61"/>
      <c r="AB23" s="62"/>
      <c r="AC23" s="60"/>
      <c r="AD23" s="61"/>
      <c r="AE23" s="62"/>
      <c r="AF23" s="60"/>
      <c r="AG23" s="61"/>
      <c r="AH23" s="62"/>
      <c r="AI23" s="69"/>
      <c r="AJ23" s="69"/>
      <c r="AK23" s="63"/>
      <c r="AL23" s="63"/>
      <c r="AM23" s="63"/>
      <c r="AN23" s="64"/>
      <c r="AO23" s="63"/>
      <c r="AP23" s="74"/>
      <c r="AQ23" s="117" t="s">
        <v>149</v>
      </c>
      <c r="AR23" s="117" t="s">
        <v>149</v>
      </c>
      <c r="AS23" s="63"/>
      <c r="AT23" s="63"/>
      <c r="AU23" s="63"/>
      <c r="AV23" s="64"/>
      <c r="AW23" s="63"/>
      <c r="AX23" s="74"/>
      <c r="AY23" s="63"/>
      <c r="AZ23" s="63"/>
      <c r="BA23" s="63"/>
      <c r="BB23" s="65"/>
      <c r="BC23" s="119" t="s">
        <v>149</v>
      </c>
      <c r="BD23" s="119" t="s">
        <v>149</v>
      </c>
      <c r="BE23" s="63"/>
      <c r="BF23" s="75" t="s">
        <v>149</v>
      </c>
      <c r="BG23" s="75" t="s">
        <v>149</v>
      </c>
      <c r="BH23" s="102"/>
      <c r="BI23" s="102" t="s">
        <v>171</v>
      </c>
      <c r="BJ23" s="63"/>
      <c r="BK23" s="75" t="s">
        <v>149</v>
      </c>
      <c r="BL23" s="67"/>
      <c r="BM23" s="67"/>
      <c r="BN23" s="67"/>
      <c r="BO23" s="67"/>
      <c r="BP23" s="63"/>
      <c r="BQ23" s="64"/>
      <c r="BR23" s="52"/>
      <c r="BS23" s="52"/>
      <c r="BT23" s="52"/>
      <c r="BU23" s="52"/>
      <c r="BV23" s="52"/>
      <c r="BW23" s="52"/>
      <c r="BX23" s="52"/>
      <c r="BY23" s="52"/>
      <c r="BZ23" s="52"/>
      <c r="CA23" s="52"/>
    </row>
    <row r="24" spans="1:79" ht="18.75" customHeight="1">
      <c r="A24" s="53">
        <v>19</v>
      </c>
      <c r="B24" s="114"/>
      <c r="C24" s="114"/>
      <c r="D24" s="64"/>
      <c r="E24" s="64"/>
      <c r="F24" s="80"/>
      <c r="G24" s="80"/>
      <c r="H24" s="64"/>
      <c r="I24" s="64"/>
      <c r="J24" s="64"/>
      <c r="K24" s="116" t="s">
        <v>149</v>
      </c>
      <c r="L24" s="116" t="s">
        <v>149</v>
      </c>
      <c r="M24" s="69"/>
      <c r="N24" s="55"/>
      <c r="O24" s="56"/>
      <c r="P24" s="57"/>
      <c r="Q24" s="69"/>
      <c r="R24" s="69"/>
      <c r="S24" s="59"/>
      <c r="T24" s="56"/>
      <c r="U24" s="57"/>
      <c r="V24" s="69"/>
      <c r="W24" s="60"/>
      <c r="X24" s="61"/>
      <c r="Y24" s="62"/>
      <c r="Z24" s="60"/>
      <c r="AA24" s="61"/>
      <c r="AB24" s="62"/>
      <c r="AC24" s="60"/>
      <c r="AD24" s="61"/>
      <c r="AE24" s="62"/>
      <c r="AF24" s="60"/>
      <c r="AG24" s="61"/>
      <c r="AH24" s="62"/>
      <c r="AI24" s="69"/>
      <c r="AJ24" s="69"/>
      <c r="AK24" s="63"/>
      <c r="AL24" s="63"/>
      <c r="AM24" s="63"/>
      <c r="AN24" s="64"/>
      <c r="AO24" s="63"/>
      <c r="AP24" s="74"/>
      <c r="AQ24" s="117" t="s">
        <v>149</v>
      </c>
      <c r="AR24" s="117" t="s">
        <v>149</v>
      </c>
      <c r="AS24" s="63"/>
      <c r="AT24" s="63"/>
      <c r="AU24" s="63"/>
      <c r="AV24" s="64"/>
      <c r="AW24" s="63"/>
      <c r="AX24" s="74"/>
      <c r="AY24" s="63"/>
      <c r="AZ24" s="63"/>
      <c r="BA24" s="63"/>
      <c r="BB24" s="65"/>
      <c r="BC24" s="119" t="s">
        <v>149</v>
      </c>
      <c r="BD24" s="119" t="s">
        <v>149</v>
      </c>
      <c r="BE24" s="63"/>
      <c r="BF24" s="75" t="s">
        <v>149</v>
      </c>
      <c r="BG24" s="75" t="s">
        <v>149</v>
      </c>
      <c r="BH24" s="102"/>
      <c r="BI24" s="102" t="s">
        <v>171</v>
      </c>
      <c r="BJ24" s="63"/>
      <c r="BK24" s="75" t="s">
        <v>149</v>
      </c>
      <c r="BL24" s="67"/>
      <c r="BM24" s="67"/>
      <c r="BN24" s="67"/>
      <c r="BO24" s="67"/>
      <c r="BP24" s="63"/>
      <c r="BQ24" s="64"/>
      <c r="BR24" s="52"/>
      <c r="BS24" s="52"/>
      <c r="BT24" s="52"/>
      <c r="BU24" s="52"/>
      <c r="BV24" s="52"/>
      <c r="BW24" s="52"/>
      <c r="BX24" s="52"/>
      <c r="BY24" s="52"/>
      <c r="BZ24" s="52"/>
      <c r="CA24" s="52"/>
    </row>
    <row r="25" spans="1:79" ht="18.75" customHeight="1">
      <c r="A25" s="53">
        <v>20</v>
      </c>
      <c r="B25" s="114"/>
      <c r="C25" s="114"/>
      <c r="D25" s="64"/>
      <c r="E25" s="64"/>
      <c r="F25" s="80"/>
      <c r="G25" s="80"/>
      <c r="H25" s="64"/>
      <c r="I25" s="64"/>
      <c r="J25" s="64"/>
      <c r="K25" s="116" t="s">
        <v>149</v>
      </c>
      <c r="L25" s="116" t="s">
        <v>149</v>
      </c>
      <c r="M25" s="69"/>
      <c r="N25" s="55"/>
      <c r="O25" s="56"/>
      <c r="P25" s="57"/>
      <c r="Q25" s="69"/>
      <c r="R25" s="69"/>
      <c r="S25" s="59"/>
      <c r="T25" s="56"/>
      <c r="U25" s="57"/>
      <c r="V25" s="69"/>
      <c r="W25" s="60"/>
      <c r="X25" s="61"/>
      <c r="Y25" s="62"/>
      <c r="Z25" s="60"/>
      <c r="AA25" s="61"/>
      <c r="AB25" s="62"/>
      <c r="AC25" s="60"/>
      <c r="AD25" s="61"/>
      <c r="AE25" s="62"/>
      <c r="AF25" s="60"/>
      <c r="AG25" s="61"/>
      <c r="AH25" s="62"/>
      <c r="AI25" s="69"/>
      <c r="AJ25" s="69"/>
      <c r="AK25" s="63"/>
      <c r="AL25" s="63"/>
      <c r="AM25" s="63"/>
      <c r="AN25" s="64"/>
      <c r="AO25" s="63"/>
      <c r="AP25" s="74"/>
      <c r="AQ25" s="117" t="s">
        <v>149</v>
      </c>
      <c r="AR25" s="117" t="s">
        <v>149</v>
      </c>
      <c r="AS25" s="63"/>
      <c r="AT25" s="63"/>
      <c r="AU25" s="63"/>
      <c r="AV25" s="64"/>
      <c r="AW25" s="63"/>
      <c r="AX25" s="74"/>
      <c r="AY25" s="63"/>
      <c r="AZ25" s="63"/>
      <c r="BA25" s="63"/>
      <c r="BB25" s="65"/>
      <c r="BC25" s="119" t="s">
        <v>149</v>
      </c>
      <c r="BD25" s="119" t="s">
        <v>149</v>
      </c>
      <c r="BE25" s="63"/>
      <c r="BF25" s="75" t="s">
        <v>149</v>
      </c>
      <c r="BG25" s="75" t="s">
        <v>149</v>
      </c>
      <c r="BH25" s="102"/>
      <c r="BI25" s="102" t="s">
        <v>171</v>
      </c>
      <c r="BJ25" s="63"/>
      <c r="BK25" s="75" t="s">
        <v>149</v>
      </c>
      <c r="BL25" s="67"/>
      <c r="BM25" s="67"/>
      <c r="BN25" s="67"/>
      <c r="BO25" s="67"/>
      <c r="BP25" s="63"/>
      <c r="BQ25" s="64"/>
      <c r="BR25" s="52"/>
      <c r="BS25" s="52"/>
      <c r="BT25" s="52"/>
      <c r="BU25" s="52"/>
      <c r="BV25" s="52"/>
      <c r="BW25" s="52"/>
      <c r="BX25" s="52"/>
      <c r="BY25" s="52"/>
      <c r="BZ25" s="52"/>
      <c r="CA25" s="52"/>
    </row>
    <row r="26" spans="1:79" ht="18.75" customHeight="1">
      <c r="A26" s="53">
        <v>21</v>
      </c>
      <c r="B26" s="114"/>
      <c r="C26" s="114"/>
      <c r="D26" s="64"/>
      <c r="E26" s="64"/>
      <c r="F26" s="80"/>
      <c r="G26" s="80"/>
      <c r="H26" s="64"/>
      <c r="I26" s="64"/>
      <c r="J26" s="64"/>
      <c r="K26" s="116" t="s">
        <v>149</v>
      </c>
      <c r="L26" s="116" t="s">
        <v>149</v>
      </c>
      <c r="M26" s="69"/>
      <c r="N26" s="55"/>
      <c r="O26" s="56"/>
      <c r="P26" s="57"/>
      <c r="Q26" s="69"/>
      <c r="R26" s="69"/>
      <c r="S26" s="59"/>
      <c r="T26" s="56"/>
      <c r="U26" s="57"/>
      <c r="V26" s="69"/>
      <c r="W26" s="60"/>
      <c r="X26" s="61"/>
      <c r="Y26" s="62"/>
      <c r="Z26" s="60"/>
      <c r="AA26" s="61"/>
      <c r="AB26" s="62"/>
      <c r="AC26" s="60"/>
      <c r="AD26" s="61"/>
      <c r="AE26" s="62"/>
      <c r="AF26" s="60"/>
      <c r="AG26" s="61"/>
      <c r="AH26" s="62"/>
      <c r="AI26" s="69"/>
      <c r="AJ26" s="69"/>
      <c r="AK26" s="63"/>
      <c r="AL26" s="63"/>
      <c r="AM26" s="63"/>
      <c r="AN26" s="64"/>
      <c r="AO26" s="63"/>
      <c r="AP26" s="74"/>
      <c r="AQ26" s="117" t="s">
        <v>149</v>
      </c>
      <c r="AR26" s="117" t="s">
        <v>149</v>
      </c>
      <c r="AS26" s="63"/>
      <c r="AT26" s="63"/>
      <c r="AU26" s="63"/>
      <c r="AV26" s="64"/>
      <c r="AW26" s="63"/>
      <c r="AX26" s="74"/>
      <c r="AY26" s="63"/>
      <c r="AZ26" s="63"/>
      <c r="BA26" s="63"/>
      <c r="BB26" s="65"/>
      <c r="BC26" s="119" t="s">
        <v>149</v>
      </c>
      <c r="BD26" s="119" t="s">
        <v>149</v>
      </c>
      <c r="BE26" s="63"/>
      <c r="BF26" s="75" t="s">
        <v>149</v>
      </c>
      <c r="BG26" s="75" t="s">
        <v>149</v>
      </c>
      <c r="BH26" s="102"/>
      <c r="BI26" s="102" t="s">
        <v>171</v>
      </c>
      <c r="BJ26" s="63"/>
      <c r="BK26" s="75" t="s">
        <v>149</v>
      </c>
      <c r="BL26" s="67"/>
      <c r="BM26" s="67"/>
      <c r="BN26" s="67"/>
      <c r="BO26" s="67"/>
      <c r="BP26" s="63"/>
      <c r="BQ26" s="68"/>
      <c r="BR26" s="52"/>
      <c r="BS26" s="52"/>
      <c r="BT26" s="52"/>
      <c r="BU26" s="52"/>
      <c r="BV26" s="52"/>
      <c r="BW26" s="52"/>
      <c r="BX26" s="52"/>
      <c r="BY26" s="52"/>
      <c r="BZ26" s="52"/>
      <c r="CA26" s="52"/>
    </row>
    <row r="27" spans="1:79" ht="18.75" customHeight="1">
      <c r="A27" s="53">
        <v>22</v>
      </c>
      <c r="B27" s="114"/>
      <c r="C27" s="114"/>
      <c r="D27" s="64"/>
      <c r="E27" s="64"/>
      <c r="F27" s="80"/>
      <c r="G27" s="80"/>
      <c r="H27" s="64"/>
      <c r="I27" s="64"/>
      <c r="J27" s="64"/>
      <c r="K27" s="116" t="s">
        <v>149</v>
      </c>
      <c r="L27" s="116" t="s">
        <v>149</v>
      </c>
      <c r="M27" s="69"/>
      <c r="N27" s="55"/>
      <c r="O27" s="56"/>
      <c r="P27" s="57"/>
      <c r="Q27" s="69"/>
      <c r="R27" s="69"/>
      <c r="S27" s="59"/>
      <c r="T27" s="56"/>
      <c r="U27" s="57"/>
      <c r="V27" s="69"/>
      <c r="W27" s="60"/>
      <c r="X27" s="61"/>
      <c r="Y27" s="62"/>
      <c r="Z27" s="60"/>
      <c r="AA27" s="61"/>
      <c r="AB27" s="62"/>
      <c r="AC27" s="60"/>
      <c r="AD27" s="61"/>
      <c r="AE27" s="62"/>
      <c r="AF27" s="60"/>
      <c r="AG27" s="61"/>
      <c r="AH27" s="62"/>
      <c r="AI27" s="69"/>
      <c r="AJ27" s="69"/>
      <c r="AK27" s="63"/>
      <c r="AL27" s="63"/>
      <c r="AM27" s="63"/>
      <c r="AN27" s="64"/>
      <c r="AO27" s="63"/>
      <c r="AP27" s="74"/>
      <c r="AQ27" s="117" t="s">
        <v>149</v>
      </c>
      <c r="AR27" s="117" t="s">
        <v>149</v>
      </c>
      <c r="AS27" s="63"/>
      <c r="AT27" s="63"/>
      <c r="AU27" s="63"/>
      <c r="AV27" s="64"/>
      <c r="AW27" s="63"/>
      <c r="AX27" s="74"/>
      <c r="AY27" s="63"/>
      <c r="AZ27" s="63"/>
      <c r="BA27" s="63"/>
      <c r="BB27" s="65"/>
      <c r="BC27" s="119" t="s">
        <v>149</v>
      </c>
      <c r="BD27" s="119" t="s">
        <v>149</v>
      </c>
      <c r="BE27" s="63"/>
      <c r="BF27" s="75" t="s">
        <v>149</v>
      </c>
      <c r="BG27" s="75" t="s">
        <v>149</v>
      </c>
      <c r="BH27" s="102"/>
      <c r="BI27" s="102" t="s">
        <v>171</v>
      </c>
      <c r="BJ27" s="63"/>
      <c r="BK27" s="75" t="s">
        <v>149</v>
      </c>
      <c r="BL27" s="67"/>
      <c r="BM27" s="67"/>
      <c r="BN27" s="67"/>
      <c r="BO27" s="67"/>
      <c r="BP27" s="63"/>
      <c r="BQ27" s="64"/>
      <c r="BR27" s="52"/>
      <c r="BS27" s="52"/>
      <c r="BT27" s="52"/>
      <c r="BU27" s="52"/>
      <c r="BV27" s="52"/>
      <c r="BW27" s="52"/>
      <c r="BX27" s="52"/>
      <c r="BY27" s="52"/>
      <c r="BZ27" s="52"/>
      <c r="CA27" s="52"/>
    </row>
    <row r="28" spans="1:79" ht="18.75" customHeight="1">
      <c r="A28" s="53">
        <v>23</v>
      </c>
      <c r="B28" s="114"/>
      <c r="C28" s="114"/>
      <c r="D28" s="64"/>
      <c r="E28" s="64"/>
      <c r="F28" s="80"/>
      <c r="G28" s="80"/>
      <c r="H28" s="64"/>
      <c r="I28" s="64"/>
      <c r="J28" s="64"/>
      <c r="K28" s="116" t="s">
        <v>149</v>
      </c>
      <c r="L28" s="116" t="s">
        <v>149</v>
      </c>
      <c r="M28" s="69"/>
      <c r="N28" s="55"/>
      <c r="O28" s="56"/>
      <c r="P28" s="57"/>
      <c r="Q28" s="69"/>
      <c r="R28" s="69"/>
      <c r="S28" s="59"/>
      <c r="T28" s="56"/>
      <c r="U28" s="57"/>
      <c r="V28" s="69"/>
      <c r="W28" s="60"/>
      <c r="X28" s="61"/>
      <c r="Y28" s="62"/>
      <c r="Z28" s="60"/>
      <c r="AA28" s="61"/>
      <c r="AB28" s="62"/>
      <c r="AC28" s="60"/>
      <c r="AD28" s="61"/>
      <c r="AE28" s="62"/>
      <c r="AF28" s="60"/>
      <c r="AG28" s="61"/>
      <c r="AH28" s="62"/>
      <c r="AI28" s="69"/>
      <c r="AJ28" s="69"/>
      <c r="AK28" s="63"/>
      <c r="AL28" s="63"/>
      <c r="AM28" s="63"/>
      <c r="AN28" s="64"/>
      <c r="AO28" s="63"/>
      <c r="AP28" s="74"/>
      <c r="AQ28" s="117" t="s">
        <v>149</v>
      </c>
      <c r="AR28" s="117" t="s">
        <v>149</v>
      </c>
      <c r="AS28" s="63"/>
      <c r="AT28" s="63"/>
      <c r="AU28" s="63"/>
      <c r="AV28" s="64"/>
      <c r="AW28" s="63"/>
      <c r="AX28" s="74"/>
      <c r="AY28" s="63"/>
      <c r="AZ28" s="63"/>
      <c r="BA28" s="63"/>
      <c r="BB28" s="65"/>
      <c r="BC28" s="119" t="s">
        <v>149</v>
      </c>
      <c r="BD28" s="119" t="s">
        <v>149</v>
      </c>
      <c r="BE28" s="63"/>
      <c r="BF28" s="75" t="s">
        <v>149</v>
      </c>
      <c r="BG28" s="75" t="s">
        <v>149</v>
      </c>
      <c r="BH28" s="102"/>
      <c r="BI28" s="102" t="s">
        <v>171</v>
      </c>
      <c r="BJ28" s="63"/>
      <c r="BK28" s="75" t="s">
        <v>149</v>
      </c>
      <c r="BL28" s="67"/>
      <c r="BM28" s="67"/>
      <c r="BN28" s="67"/>
      <c r="BO28" s="67"/>
      <c r="BP28" s="63"/>
      <c r="BQ28" s="64"/>
      <c r="BR28" s="52"/>
      <c r="BS28" s="52"/>
      <c r="BT28" s="52"/>
      <c r="BU28" s="52"/>
      <c r="BV28" s="52"/>
      <c r="BW28" s="52"/>
      <c r="BX28" s="52"/>
      <c r="BY28" s="52"/>
      <c r="BZ28" s="52"/>
      <c r="CA28" s="52"/>
    </row>
    <row r="29" spans="1:79" ht="18.75" customHeight="1">
      <c r="A29" s="53">
        <v>24</v>
      </c>
      <c r="B29" s="114"/>
      <c r="C29" s="114"/>
      <c r="D29" s="64"/>
      <c r="E29" s="64"/>
      <c r="F29" s="80"/>
      <c r="G29" s="80"/>
      <c r="H29" s="64"/>
      <c r="I29" s="64"/>
      <c r="J29" s="64"/>
      <c r="K29" s="116" t="s">
        <v>149</v>
      </c>
      <c r="L29" s="116" t="s">
        <v>149</v>
      </c>
      <c r="M29" s="69"/>
      <c r="N29" s="55"/>
      <c r="O29" s="56"/>
      <c r="P29" s="57"/>
      <c r="Q29" s="69"/>
      <c r="R29" s="69"/>
      <c r="S29" s="59"/>
      <c r="T29" s="56"/>
      <c r="U29" s="57"/>
      <c r="V29" s="69"/>
      <c r="W29" s="60"/>
      <c r="X29" s="61"/>
      <c r="Y29" s="62"/>
      <c r="Z29" s="60"/>
      <c r="AA29" s="61"/>
      <c r="AB29" s="62"/>
      <c r="AC29" s="60"/>
      <c r="AD29" s="61"/>
      <c r="AE29" s="62"/>
      <c r="AF29" s="60"/>
      <c r="AG29" s="61"/>
      <c r="AH29" s="62"/>
      <c r="AI29" s="69"/>
      <c r="AJ29" s="69"/>
      <c r="AK29" s="63"/>
      <c r="AL29" s="63"/>
      <c r="AM29" s="63"/>
      <c r="AN29" s="64"/>
      <c r="AO29" s="63"/>
      <c r="AP29" s="74"/>
      <c r="AQ29" s="117" t="s">
        <v>149</v>
      </c>
      <c r="AR29" s="117" t="s">
        <v>149</v>
      </c>
      <c r="AS29" s="63"/>
      <c r="AT29" s="63"/>
      <c r="AU29" s="63"/>
      <c r="AV29" s="64"/>
      <c r="AW29" s="63"/>
      <c r="AX29" s="74"/>
      <c r="AY29" s="63"/>
      <c r="AZ29" s="63"/>
      <c r="BA29" s="63"/>
      <c r="BB29" s="65"/>
      <c r="BC29" s="119" t="s">
        <v>149</v>
      </c>
      <c r="BD29" s="119" t="s">
        <v>149</v>
      </c>
      <c r="BE29" s="63"/>
      <c r="BF29" s="75" t="s">
        <v>149</v>
      </c>
      <c r="BG29" s="75" t="s">
        <v>149</v>
      </c>
      <c r="BH29" s="102"/>
      <c r="BI29" s="102" t="s">
        <v>171</v>
      </c>
      <c r="BJ29" s="63"/>
      <c r="BK29" s="75" t="s">
        <v>149</v>
      </c>
      <c r="BL29" s="67"/>
      <c r="BM29" s="67"/>
      <c r="BN29" s="67"/>
      <c r="BO29" s="67"/>
      <c r="BP29" s="63"/>
      <c r="BQ29" s="64"/>
      <c r="BR29" s="52"/>
      <c r="BS29" s="52"/>
      <c r="BT29" s="52"/>
      <c r="BU29" s="52"/>
      <c r="BV29" s="52"/>
      <c r="BW29" s="52"/>
      <c r="BX29" s="52"/>
      <c r="BY29" s="52"/>
      <c r="BZ29" s="52"/>
      <c r="CA29" s="52"/>
    </row>
    <row r="30" spans="1:79" ht="18.75" customHeight="1">
      <c r="A30" s="53">
        <v>25</v>
      </c>
      <c r="B30" s="114"/>
      <c r="C30" s="114"/>
      <c r="D30" s="64"/>
      <c r="E30" s="64"/>
      <c r="F30" s="80"/>
      <c r="G30" s="80"/>
      <c r="H30" s="64"/>
      <c r="I30" s="64"/>
      <c r="J30" s="64"/>
      <c r="K30" s="116" t="s">
        <v>149</v>
      </c>
      <c r="L30" s="116" t="s">
        <v>149</v>
      </c>
      <c r="M30" s="69"/>
      <c r="N30" s="55"/>
      <c r="O30" s="56"/>
      <c r="P30" s="57"/>
      <c r="Q30" s="69"/>
      <c r="R30" s="69"/>
      <c r="S30" s="59"/>
      <c r="T30" s="56"/>
      <c r="U30" s="57"/>
      <c r="V30" s="69"/>
      <c r="W30" s="60"/>
      <c r="X30" s="61"/>
      <c r="Y30" s="62"/>
      <c r="Z30" s="60"/>
      <c r="AA30" s="61"/>
      <c r="AB30" s="62"/>
      <c r="AC30" s="60"/>
      <c r="AD30" s="61"/>
      <c r="AE30" s="62"/>
      <c r="AF30" s="60"/>
      <c r="AG30" s="61"/>
      <c r="AH30" s="62"/>
      <c r="AI30" s="69"/>
      <c r="AJ30" s="69"/>
      <c r="AK30" s="63"/>
      <c r="AL30" s="63"/>
      <c r="AM30" s="63"/>
      <c r="AN30" s="64"/>
      <c r="AO30" s="63"/>
      <c r="AP30" s="74"/>
      <c r="AQ30" s="117" t="s">
        <v>149</v>
      </c>
      <c r="AR30" s="117" t="s">
        <v>149</v>
      </c>
      <c r="AS30" s="63"/>
      <c r="AT30" s="63"/>
      <c r="AU30" s="63"/>
      <c r="AV30" s="64"/>
      <c r="AW30" s="63"/>
      <c r="AX30" s="74"/>
      <c r="AY30" s="63"/>
      <c r="AZ30" s="63"/>
      <c r="BA30" s="63"/>
      <c r="BB30" s="65"/>
      <c r="BC30" s="119" t="s">
        <v>149</v>
      </c>
      <c r="BD30" s="119" t="s">
        <v>149</v>
      </c>
      <c r="BE30" s="63"/>
      <c r="BF30" s="75" t="s">
        <v>149</v>
      </c>
      <c r="BG30" s="75" t="s">
        <v>149</v>
      </c>
      <c r="BH30" s="102"/>
      <c r="BI30" s="102" t="s">
        <v>171</v>
      </c>
      <c r="BJ30" s="63"/>
      <c r="BK30" s="75" t="s">
        <v>149</v>
      </c>
      <c r="BL30" s="67"/>
      <c r="BM30" s="67"/>
      <c r="BN30" s="67"/>
      <c r="BO30" s="67"/>
      <c r="BP30" s="63"/>
      <c r="BQ30" s="64"/>
      <c r="BR30" s="52"/>
      <c r="BS30" s="52"/>
      <c r="BT30" s="52"/>
      <c r="BU30" s="52"/>
      <c r="BV30" s="52"/>
      <c r="BW30" s="52"/>
      <c r="BX30" s="52"/>
      <c r="BY30" s="52"/>
      <c r="BZ30" s="52"/>
      <c r="CA30" s="52"/>
    </row>
    <row r="31" spans="1:79" ht="18.75" customHeight="1">
      <c r="A31" s="53">
        <v>26</v>
      </c>
      <c r="B31" s="114"/>
      <c r="C31" s="114"/>
      <c r="D31" s="64"/>
      <c r="E31" s="64"/>
      <c r="F31" s="80"/>
      <c r="G31" s="80"/>
      <c r="H31" s="64"/>
      <c r="I31" s="64"/>
      <c r="J31" s="64"/>
      <c r="K31" s="116" t="s">
        <v>149</v>
      </c>
      <c r="L31" s="116" t="s">
        <v>149</v>
      </c>
      <c r="M31" s="69"/>
      <c r="N31" s="55"/>
      <c r="O31" s="56"/>
      <c r="P31" s="57"/>
      <c r="Q31" s="69"/>
      <c r="R31" s="69"/>
      <c r="S31" s="59"/>
      <c r="T31" s="56"/>
      <c r="U31" s="57"/>
      <c r="V31" s="69"/>
      <c r="W31" s="60"/>
      <c r="X31" s="61"/>
      <c r="Y31" s="62"/>
      <c r="Z31" s="60"/>
      <c r="AA31" s="61"/>
      <c r="AB31" s="62"/>
      <c r="AC31" s="60"/>
      <c r="AD31" s="61"/>
      <c r="AE31" s="62"/>
      <c r="AF31" s="60"/>
      <c r="AG31" s="61"/>
      <c r="AH31" s="62"/>
      <c r="AI31" s="69"/>
      <c r="AJ31" s="69"/>
      <c r="AK31" s="63"/>
      <c r="AL31" s="63"/>
      <c r="AM31" s="63"/>
      <c r="AN31" s="64"/>
      <c r="AO31" s="63"/>
      <c r="AP31" s="74"/>
      <c r="AQ31" s="117" t="s">
        <v>149</v>
      </c>
      <c r="AR31" s="117" t="s">
        <v>149</v>
      </c>
      <c r="AS31" s="63"/>
      <c r="AT31" s="63"/>
      <c r="AU31" s="63"/>
      <c r="AV31" s="64"/>
      <c r="AW31" s="63"/>
      <c r="AX31" s="74"/>
      <c r="AY31" s="63"/>
      <c r="AZ31" s="63"/>
      <c r="BA31" s="63"/>
      <c r="BB31" s="65"/>
      <c r="BC31" s="119" t="s">
        <v>149</v>
      </c>
      <c r="BD31" s="119" t="s">
        <v>149</v>
      </c>
      <c r="BE31" s="63"/>
      <c r="BF31" s="75" t="s">
        <v>149</v>
      </c>
      <c r="BG31" s="75" t="s">
        <v>149</v>
      </c>
      <c r="BH31" s="102"/>
      <c r="BI31" s="102" t="s">
        <v>171</v>
      </c>
      <c r="BJ31" s="63"/>
      <c r="BK31" s="75" t="s">
        <v>149</v>
      </c>
      <c r="BL31" s="67"/>
      <c r="BM31" s="67"/>
      <c r="BN31" s="67"/>
      <c r="BO31" s="67"/>
      <c r="BP31" s="63"/>
      <c r="BQ31" s="64"/>
      <c r="BR31" s="52"/>
      <c r="BS31" s="52"/>
      <c r="BT31" s="52"/>
      <c r="BU31" s="52"/>
      <c r="BV31" s="52"/>
      <c r="BW31" s="52"/>
      <c r="BX31" s="52"/>
      <c r="BY31" s="52"/>
      <c r="BZ31" s="52"/>
      <c r="CA31" s="52"/>
    </row>
    <row r="32" spans="1:79" ht="18.75" customHeight="1">
      <c r="A32" s="53">
        <v>27</v>
      </c>
      <c r="B32" s="114"/>
      <c r="C32" s="114"/>
      <c r="D32" s="64"/>
      <c r="E32" s="64"/>
      <c r="F32" s="80"/>
      <c r="G32" s="80"/>
      <c r="H32" s="64"/>
      <c r="I32" s="64"/>
      <c r="J32" s="64"/>
      <c r="K32" s="116" t="s">
        <v>149</v>
      </c>
      <c r="L32" s="116" t="s">
        <v>149</v>
      </c>
      <c r="M32" s="69"/>
      <c r="N32" s="55"/>
      <c r="O32" s="56"/>
      <c r="P32" s="57"/>
      <c r="Q32" s="69"/>
      <c r="R32" s="69"/>
      <c r="S32" s="59"/>
      <c r="T32" s="56"/>
      <c r="U32" s="57"/>
      <c r="V32" s="69"/>
      <c r="W32" s="60"/>
      <c r="X32" s="61"/>
      <c r="Y32" s="62"/>
      <c r="Z32" s="60"/>
      <c r="AA32" s="61"/>
      <c r="AB32" s="62"/>
      <c r="AC32" s="60"/>
      <c r="AD32" s="61"/>
      <c r="AE32" s="62"/>
      <c r="AF32" s="60"/>
      <c r="AG32" s="61"/>
      <c r="AH32" s="62"/>
      <c r="AI32" s="69"/>
      <c r="AJ32" s="69"/>
      <c r="AK32" s="63"/>
      <c r="AL32" s="63"/>
      <c r="AM32" s="63"/>
      <c r="AN32" s="64"/>
      <c r="AO32" s="63"/>
      <c r="AP32" s="74"/>
      <c r="AQ32" s="117" t="s">
        <v>149</v>
      </c>
      <c r="AR32" s="117" t="s">
        <v>149</v>
      </c>
      <c r="AS32" s="63"/>
      <c r="AT32" s="63"/>
      <c r="AU32" s="63"/>
      <c r="AV32" s="64"/>
      <c r="AW32" s="63"/>
      <c r="AX32" s="74"/>
      <c r="AY32" s="63"/>
      <c r="AZ32" s="63"/>
      <c r="BA32" s="63"/>
      <c r="BB32" s="65"/>
      <c r="BC32" s="119" t="s">
        <v>149</v>
      </c>
      <c r="BD32" s="119" t="s">
        <v>149</v>
      </c>
      <c r="BE32" s="63"/>
      <c r="BF32" s="75" t="s">
        <v>149</v>
      </c>
      <c r="BG32" s="75" t="s">
        <v>149</v>
      </c>
      <c r="BH32" s="102"/>
      <c r="BI32" s="102" t="s">
        <v>171</v>
      </c>
      <c r="BJ32" s="63"/>
      <c r="BK32" s="75" t="s">
        <v>149</v>
      </c>
      <c r="BL32" s="67"/>
      <c r="BM32" s="67"/>
      <c r="BN32" s="67"/>
      <c r="BO32" s="67"/>
      <c r="BP32" s="63"/>
      <c r="BQ32" s="64"/>
      <c r="BR32" s="52"/>
      <c r="BS32" s="52"/>
      <c r="BT32" s="52"/>
      <c r="BU32" s="52"/>
      <c r="BV32" s="52"/>
      <c r="BW32" s="52"/>
      <c r="BX32" s="52"/>
      <c r="BY32" s="52"/>
      <c r="BZ32" s="52"/>
      <c r="CA32" s="52"/>
    </row>
    <row r="33" spans="1:79" ht="18.75" customHeight="1">
      <c r="A33" s="53">
        <v>28</v>
      </c>
      <c r="B33" s="114"/>
      <c r="C33" s="114"/>
      <c r="D33" s="64"/>
      <c r="E33" s="64"/>
      <c r="F33" s="80"/>
      <c r="G33" s="80"/>
      <c r="H33" s="64"/>
      <c r="I33" s="64"/>
      <c r="J33" s="64"/>
      <c r="K33" s="116" t="s">
        <v>149</v>
      </c>
      <c r="L33" s="116" t="s">
        <v>149</v>
      </c>
      <c r="M33" s="69"/>
      <c r="N33" s="55"/>
      <c r="O33" s="56"/>
      <c r="P33" s="57"/>
      <c r="Q33" s="69"/>
      <c r="R33" s="69"/>
      <c r="S33" s="59"/>
      <c r="T33" s="56"/>
      <c r="U33" s="57"/>
      <c r="V33" s="69"/>
      <c r="W33" s="60"/>
      <c r="X33" s="61"/>
      <c r="Y33" s="62"/>
      <c r="Z33" s="60"/>
      <c r="AA33" s="61"/>
      <c r="AB33" s="62"/>
      <c r="AC33" s="60"/>
      <c r="AD33" s="61"/>
      <c r="AE33" s="62"/>
      <c r="AF33" s="60"/>
      <c r="AG33" s="61"/>
      <c r="AH33" s="62"/>
      <c r="AI33" s="69"/>
      <c r="AJ33" s="69"/>
      <c r="AK33" s="63"/>
      <c r="AL33" s="63"/>
      <c r="AM33" s="63"/>
      <c r="AN33" s="64"/>
      <c r="AO33" s="63"/>
      <c r="AP33" s="74"/>
      <c r="AQ33" s="117" t="s">
        <v>149</v>
      </c>
      <c r="AR33" s="117" t="s">
        <v>149</v>
      </c>
      <c r="AS33" s="63"/>
      <c r="AT33" s="63"/>
      <c r="AU33" s="63"/>
      <c r="AV33" s="64"/>
      <c r="AW33" s="63"/>
      <c r="AX33" s="74"/>
      <c r="AY33" s="63"/>
      <c r="AZ33" s="63"/>
      <c r="BA33" s="63"/>
      <c r="BB33" s="65"/>
      <c r="BC33" s="119" t="s">
        <v>149</v>
      </c>
      <c r="BD33" s="119" t="s">
        <v>149</v>
      </c>
      <c r="BE33" s="63"/>
      <c r="BF33" s="75" t="s">
        <v>149</v>
      </c>
      <c r="BG33" s="75" t="s">
        <v>149</v>
      </c>
      <c r="BH33" s="102"/>
      <c r="BI33" s="102" t="s">
        <v>171</v>
      </c>
      <c r="BJ33" s="63"/>
      <c r="BK33" s="75" t="s">
        <v>149</v>
      </c>
      <c r="BL33" s="67"/>
      <c r="BM33" s="67"/>
      <c r="BN33" s="67"/>
      <c r="BO33" s="67"/>
      <c r="BP33" s="63"/>
      <c r="BQ33" s="64"/>
      <c r="BR33" s="52"/>
      <c r="BS33" s="52"/>
      <c r="BT33" s="52"/>
      <c r="BU33" s="52"/>
      <c r="BV33" s="52"/>
      <c r="BW33" s="52"/>
      <c r="BX33" s="52"/>
      <c r="BY33" s="52"/>
      <c r="BZ33" s="52"/>
      <c r="CA33" s="52"/>
    </row>
    <row r="34" spans="1:79" ht="18.75" customHeight="1">
      <c r="A34" s="53">
        <v>29</v>
      </c>
      <c r="B34" s="114"/>
      <c r="C34" s="114"/>
      <c r="D34" s="64"/>
      <c r="E34" s="64"/>
      <c r="F34" s="80"/>
      <c r="G34" s="80"/>
      <c r="H34" s="64"/>
      <c r="I34" s="64"/>
      <c r="J34" s="64"/>
      <c r="K34" s="116" t="s">
        <v>149</v>
      </c>
      <c r="L34" s="116" t="s">
        <v>149</v>
      </c>
      <c r="M34" s="69"/>
      <c r="N34" s="55"/>
      <c r="O34" s="56"/>
      <c r="P34" s="57"/>
      <c r="Q34" s="69"/>
      <c r="R34" s="69"/>
      <c r="S34" s="59"/>
      <c r="T34" s="56"/>
      <c r="U34" s="57"/>
      <c r="V34" s="69"/>
      <c r="W34" s="60"/>
      <c r="X34" s="61"/>
      <c r="Y34" s="62"/>
      <c r="Z34" s="60"/>
      <c r="AA34" s="61"/>
      <c r="AB34" s="62"/>
      <c r="AC34" s="60"/>
      <c r="AD34" s="61"/>
      <c r="AE34" s="62"/>
      <c r="AF34" s="60"/>
      <c r="AG34" s="61"/>
      <c r="AH34" s="62"/>
      <c r="AI34" s="69"/>
      <c r="AJ34" s="69"/>
      <c r="AK34" s="63"/>
      <c r="AL34" s="63"/>
      <c r="AM34" s="63"/>
      <c r="AN34" s="64"/>
      <c r="AO34" s="63"/>
      <c r="AP34" s="74"/>
      <c r="AQ34" s="117" t="s">
        <v>149</v>
      </c>
      <c r="AR34" s="117" t="s">
        <v>149</v>
      </c>
      <c r="AS34" s="63"/>
      <c r="AT34" s="63"/>
      <c r="AU34" s="63"/>
      <c r="AV34" s="64"/>
      <c r="AW34" s="63"/>
      <c r="AX34" s="74"/>
      <c r="AY34" s="63"/>
      <c r="AZ34" s="63"/>
      <c r="BA34" s="63"/>
      <c r="BB34" s="65"/>
      <c r="BC34" s="119" t="s">
        <v>149</v>
      </c>
      <c r="BD34" s="119" t="s">
        <v>149</v>
      </c>
      <c r="BE34" s="63"/>
      <c r="BF34" s="75" t="s">
        <v>149</v>
      </c>
      <c r="BG34" s="75" t="s">
        <v>149</v>
      </c>
      <c r="BH34" s="102"/>
      <c r="BI34" s="102" t="s">
        <v>171</v>
      </c>
      <c r="BJ34" s="63"/>
      <c r="BK34" s="75" t="s">
        <v>149</v>
      </c>
      <c r="BL34" s="67"/>
      <c r="BM34" s="67"/>
      <c r="BN34" s="67"/>
      <c r="BO34" s="67"/>
      <c r="BP34" s="63"/>
      <c r="BQ34" s="64"/>
      <c r="BR34" s="52"/>
      <c r="BS34" s="52"/>
      <c r="BT34" s="52"/>
      <c r="BU34" s="52"/>
      <c r="BV34" s="52"/>
      <c r="BW34" s="52"/>
      <c r="BX34" s="52"/>
      <c r="BY34" s="52"/>
      <c r="BZ34" s="52"/>
      <c r="CA34" s="52"/>
    </row>
    <row r="35" spans="1:79" ht="18.75" customHeight="1">
      <c r="A35" s="53">
        <v>30</v>
      </c>
      <c r="B35" s="114"/>
      <c r="C35" s="114"/>
      <c r="D35" s="64"/>
      <c r="E35" s="64"/>
      <c r="F35" s="80"/>
      <c r="G35" s="80"/>
      <c r="H35" s="64"/>
      <c r="I35" s="64"/>
      <c r="J35" s="64"/>
      <c r="K35" s="116" t="s">
        <v>149</v>
      </c>
      <c r="L35" s="116" t="s">
        <v>149</v>
      </c>
      <c r="M35" s="69"/>
      <c r="N35" s="55"/>
      <c r="O35" s="56"/>
      <c r="P35" s="57"/>
      <c r="Q35" s="69"/>
      <c r="R35" s="69"/>
      <c r="S35" s="59"/>
      <c r="T35" s="56"/>
      <c r="U35" s="57"/>
      <c r="V35" s="69"/>
      <c r="W35" s="60"/>
      <c r="X35" s="61"/>
      <c r="Y35" s="62"/>
      <c r="Z35" s="60"/>
      <c r="AA35" s="61"/>
      <c r="AB35" s="62"/>
      <c r="AC35" s="60"/>
      <c r="AD35" s="61"/>
      <c r="AE35" s="62"/>
      <c r="AF35" s="60"/>
      <c r="AG35" s="61"/>
      <c r="AH35" s="62"/>
      <c r="AI35" s="69"/>
      <c r="AJ35" s="69"/>
      <c r="AK35" s="63"/>
      <c r="AL35" s="63"/>
      <c r="AM35" s="63"/>
      <c r="AN35" s="64"/>
      <c r="AO35" s="63"/>
      <c r="AP35" s="74"/>
      <c r="AQ35" s="127" t="s">
        <v>149</v>
      </c>
      <c r="AR35" s="128" t="s">
        <v>149</v>
      </c>
      <c r="AS35" s="63"/>
      <c r="AT35" s="63"/>
      <c r="AU35" s="63"/>
      <c r="AV35" s="64"/>
      <c r="AW35" s="63"/>
      <c r="AX35" s="74"/>
      <c r="AY35" s="63"/>
      <c r="AZ35" s="63"/>
      <c r="BA35" s="63"/>
      <c r="BB35" s="65"/>
      <c r="BC35" s="119" t="s">
        <v>149</v>
      </c>
      <c r="BD35" s="119" t="s">
        <v>149</v>
      </c>
      <c r="BE35" s="63"/>
      <c r="BF35" s="101" t="s">
        <v>149</v>
      </c>
      <c r="BG35" s="101" t="s">
        <v>149</v>
      </c>
      <c r="BH35" s="112"/>
      <c r="BI35" s="112" t="s">
        <v>171</v>
      </c>
      <c r="BJ35" s="63"/>
      <c r="BK35" s="101" t="s">
        <v>149</v>
      </c>
      <c r="BL35" s="70"/>
      <c r="BM35" s="70"/>
      <c r="BN35" s="70"/>
      <c r="BO35" s="70"/>
      <c r="BP35" s="63"/>
      <c r="BQ35" s="64"/>
      <c r="BR35" s="52"/>
      <c r="BS35" s="52"/>
      <c r="BT35" s="52"/>
      <c r="BU35" s="52"/>
      <c r="BV35" s="52"/>
      <c r="BW35" s="52"/>
      <c r="BX35" s="52"/>
      <c r="BY35" s="52"/>
      <c r="BZ35" s="52"/>
      <c r="CA35" s="52"/>
    </row>
    <row r="36" spans="1:79" ht="14.25">
      <c r="B36" s="71"/>
      <c r="C36" s="71"/>
      <c r="D36" s="72"/>
      <c r="E36" s="72"/>
      <c r="F36" s="72"/>
      <c r="G36" s="72"/>
      <c r="H36" s="72"/>
      <c r="I36" s="72"/>
      <c r="J36" s="72"/>
    </row>
    <row r="37" spans="1:79" ht="14.25">
      <c r="B37" s="71"/>
      <c r="C37" s="71"/>
      <c r="D37" s="72"/>
      <c r="E37" s="72"/>
      <c r="F37" s="72"/>
      <c r="G37" s="72"/>
      <c r="H37" s="72"/>
      <c r="I37" s="72"/>
      <c r="J37" s="72"/>
    </row>
  </sheetData>
  <mergeCells count="41">
    <mergeCell ref="H3:I3"/>
    <mergeCell ref="A3:A4"/>
    <mergeCell ref="B3:B4"/>
    <mergeCell ref="D3:E3"/>
    <mergeCell ref="F3:F4"/>
    <mergeCell ref="G3:G4"/>
    <mergeCell ref="C3:C4"/>
    <mergeCell ref="AC3:AE3"/>
    <mergeCell ref="AF3:AH3"/>
    <mergeCell ref="AY3:BA3"/>
    <mergeCell ref="AS3:AX3"/>
    <mergeCell ref="J3:J4"/>
    <mergeCell ref="K3:K4"/>
    <mergeCell ref="L3:L4"/>
    <mergeCell ref="M3:Q3"/>
    <mergeCell ref="R3:V3"/>
    <mergeCell ref="W3:Y3"/>
    <mergeCell ref="AQ3:AR3"/>
    <mergeCell ref="AK3:AP3"/>
    <mergeCell ref="Z3:AB3"/>
    <mergeCell ref="BS3:BS4"/>
    <mergeCell ref="BT3:BT4"/>
    <mergeCell ref="BB3:BB4"/>
    <mergeCell ref="BC3:BC4"/>
    <mergeCell ref="BF3:BF4"/>
    <mergeCell ref="BJ3:BJ4"/>
    <mergeCell ref="BL3:BQ4"/>
    <mergeCell ref="BR3:BR4"/>
    <mergeCell ref="BD3:BD4"/>
    <mergeCell ref="BE3:BE4"/>
    <mergeCell ref="BG3:BG4"/>
    <mergeCell ref="BK3:BK4"/>
    <mergeCell ref="BH3:BH4"/>
    <mergeCell ref="BI3:BI4"/>
    <mergeCell ref="BY3:BY4"/>
    <mergeCell ref="BZ3:BZ4"/>
    <mergeCell ref="CA3:CA4"/>
    <mergeCell ref="BU3:BU4"/>
    <mergeCell ref="BV3:BV4"/>
    <mergeCell ref="BW3:BW4"/>
    <mergeCell ref="BX3:BX4"/>
  </mergeCells>
  <phoneticPr fontId="21"/>
  <conditionalFormatting sqref="M5:M35">
    <cfRule type="expression" dxfId="6" priority="9">
      <formula>IF(RIGHT(TEXT(M5,"0.#"),1)=".",FALSE,TRUE)</formula>
    </cfRule>
  </conditionalFormatting>
  <conditionalFormatting sqref="Q5:Q35">
    <cfRule type="expression" dxfId="5" priority="8">
      <formula>IF(RIGHT(TEXT(Q5,"0.#"),1)=".",FALSE,TRUE)</formula>
    </cfRule>
  </conditionalFormatting>
  <conditionalFormatting sqref="R5:R35">
    <cfRule type="expression" dxfId="4" priority="7">
      <formula>IF(RIGHT(TEXT(R5,"0.#"),1)=".",FALSE,TRUE)</formula>
    </cfRule>
  </conditionalFormatting>
  <conditionalFormatting sqref="V5:V35">
    <cfRule type="expression" dxfId="3" priority="6">
      <formula>IF(RIGHT(TEXT(V5,"0.#"),1)=".",FALSE,TRUE)</formula>
    </cfRule>
  </conditionalFormatting>
  <conditionalFormatting sqref="AI5:AI35">
    <cfRule type="expression" dxfId="2" priority="3">
      <formula>IF(RIGHT(TEXT(AI5,"0.#"),1)=".",FALSE,TRUE)</formula>
    </cfRule>
  </conditionalFormatting>
  <conditionalFormatting sqref="AJ5:AJ35">
    <cfRule type="expression" dxfId="1" priority="2">
      <formula>IF(RIGHT(TEXT(AJ5,"0.#"),1)=".",FALSE,TRUE)</formula>
    </cfRule>
  </conditionalFormatting>
  <conditionalFormatting sqref="AQ5:AR35">
    <cfRule type="expression" dxfId="0" priority="1">
      <formula>IF(RIGHT(TEXT(AQ5,"0.#"),1)=".",FALSE,TRUE)</formula>
    </cfRule>
  </conditionalFormatting>
  <dataValidations count="8">
    <dataValidation type="list" allowBlank="1" showInputMessage="1" showErrorMessage="1" sqref="BF6:BF35" xr:uid="{DE9B0FD8-99B8-4A68-82E9-905A87D5AC54}">
      <formula1>"（選択して下さい）,利用する 特例制度①（変動）,利用する 特例制度①（非変動）,利用する 特例制度を適用しない ,利用する 特例制度②  ,利用しない"</formula1>
    </dataValidation>
    <dataValidation type="list" allowBlank="1" showInputMessage="1" showErrorMessage="1" sqref="K5:K35" xr:uid="{0F4BCBBE-09C5-45CA-9C2D-F4B2DC782E38}">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L5:L35" xr:uid="{EC3A2B06-AB8E-441D-8F42-ABCAEE9D8215}">
      <formula1>"（選択して下さい）,発電者に承諾いただいている"</formula1>
    </dataValidation>
    <dataValidation type="list" allowBlank="1" showInputMessage="1" showErrorMessage="1" sqref="BK5:BK35 BG5:BG35" xr:uid="{F45C2199-1B10-4697-A010-6384DE7A4CD2}">
      <formula1>"（選択して下さい）,有,無"</formula1>
    </dataValidation>
    <dataValidation type="list" allowBlank="1" showInputMessage="1" showErrorMessage="1" sqref="BI5:BI35" xr:uid="{1364535D-9DD3-4572-AB48-6BD29A5C9122}">
      <formula1>"(選択して下さい),有,無"</formula1>
    </dataValidation>
    <dataValidation type="list" allowBlank="1" showInputMessage="1" showErrorMessage="1" sqref="AQ5:AR35" xr:uid="{5A4ED1DB-2DEA-4E49-BC59-BD41BEC4E56A}">
      <formula1>"（選択して下さい）,発電契約者,発電契約者の連絡先,発電者窓口連絡先,その他（その他の特記事項欄にご記載ください）"</formula1>
    </dataValidation>
    <dataValidation type="list" allowBlank="1" showInputMessage="1" showErrorMessage="1" sqref="BC5:BD35" xr:uid="{A75D445F-0518-4FE1-BA20-64F7EFC02156}">
      <formula1>"（選択して下さい）,なし,太陽光,蓄電池,水力,風力（洋上）,風力（陸上）,ﾊﾞｲｵﾏｽ（混焼）,ﾊﾞｲｵﾏｽ（専焼）,ﾊﾞｲｵﾏｽ（地域資源）,火力,揚水,原子力,地熱,太陽光＋蓄電池,その他"</formula1>
    </dataValidation>
    <dataValidation type="list" allowBlank="1" showInputMessage="1" showErrorMessage="1" sqref="BF5" xr:uid="{B22391D2-8F50-4DF5-A73D-A392A25F5593}">
      <formula1>"（選択して下さい） ,利用する 特例制度①（変動）,利用する 特例制度①（非変動）,利用する 特例制度②,利用する 特例制度を適用しない,利用しない"</formula1>
    </dataValidation>
  </dataValidations>
  <pageMargins left="0.78740157480314965" right="0.78740157480314965" top="0.98425196850393704" bottom="0.98425196850393704" header="0.51181102362204722" footer="0.51181102362204722"/>
  <pageSetup paperSize="8" scale="35" fitToWidth="2" orientation="landscape" r:id="rId1"/>
  <headerFooter alignWithMargins="0"/>
  <colBreaks count="1" manualBreakCount="1">
    <brk id="28" max="5"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
  <sheetViews>
    <sheetView workbookViewId="0">
      <selection activeCell="A2" sqref="A2"/>
    </sheetView>
  </sheetViews>
  <sheetFormatPr defaultRowHeight="13.5"/>
  <sheetData/>
  <phoneticPr fontId="2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9"/>
  <sheetViews>
    <sheetView view="pageBreakPreview" zoomScale="85" zoomScaleNormal="100" zoomScaleSheetLayoutView="85" workbookViewId="0">
      <selection activeCell="B6" sqref="B6:I6"/>
    </sheetView>
  </sheetViews>
  <sheetFormatPr defaultColWidth="9" defaultRowHeight="13.5"/>
  <cols>
    <col min="1" max="1" width="1.625" style="1" customWidth="1"/>
    <col min="2" max="2" width="11.75" style="1" customWidth="1"/>
    <col min="3" max="3" width="14.75" style="1" customWidth="1"/>
    <col min="4" max="4" width="15" style="1" customWidth="1"/>
    <col min="5" max="8" width="11.75" style="1" customWidth="1"/>
    <col min="9" max="9" width="12" style="1" customWidth="1"/>
    <col min="10" max="10" width="1" style="1" customWidth="1"/>
    <col min="11" max="11" width="1.375" style="1" customWidth="1"/>
    <col min="12" max="16384" width="9" style="1"/>
  </cols>
  <sheetData>
    <row r="1" spans="2:10" ht="3" customHeight="1"/>
    <row r="2" spans="2:10" ht="12.95" customHeight="1">
      <c r="I2" s="2"/>
    </row>
    <row r="3" spans="2:10">
      <c r="G3" s="11"/>
      <c r="H3" s="129" t="s">
        <v>0</v>
      </c>
      <c r="I3" s="129"/>
      <c r="J3" s="129"/>
    </row>
    <row r="4" spans="2:10" ht="20.25" customHeight="1">
      <c r="H4" s="427" t="s">
        <v>172</v>
      </c>
      <c r="I4" s="427"/>
      <c r="J4" s="427"/>
    </row>
    <row r="5" spans="2:10">
      <c r="B5" s="428" t="s">
        <v>173</v>
      </c>
      <c r="C5" s="428"/>
      <c r="D5" s="3" t="s">
        <v>3</v>
      </c>
    </row>
    <row r="6" spans="2:10" ht="30" customHeight="1">
      <c r="B6" s="132" t="s">
        <v>4</v>
      </c>
      <c r="C6" s="132"/>
      <c r="D6" s="132"/>
      <c r="E6" s="132"/>
      <c r="F6" s="132"/>
      <c r="G6" s="132"/>
      <c r="H6" s="132"/>
      <c r="I6" s="132"/>
    </row>
    <row r="7" spans="2:10" ht="10.5" customHeight="1"/>
    <row r="8" spans="2:10" ht="55.5" customHeight="1">
      <c r="B8" s="133" t="s">
        <v>5</v>
      </c>
      <c r="C8" s="133"/>
      <c r="D8" s="133"/>
      <c r="E8" s="133"/>
      <c r="F8" s="133"/>
      <c r="G8" s="133"/>
      <c r="H8" s="133"/>
      <c r="I8" s="133"/>
    </row>
    <row r="9" spans="2:10" ht="7.5" customHeight="1"/>
    <row r="10" spans="2:10" ht="19.5" customHeight="1">
      <c r="B10" s="1" t="s">
        <v>6</v>
      </c>
    </row>
    <row r="11" spans="2:10" ht="19.5" customHeight="1">
      <c r="B11" s="147" t="s">
        <v>7</v>
      </c>
      <c r="C11" s="148"/>
      <c r="D11" s="4" t="s">
        <v>8</v>
      </c>
      <c r="E11" s="440" t="s">
        <v>174</v>
      </c>
      <c r="F11" s="440"/>
      <c r="G11" s="440"/>
      <c r="H11" s="440"/>
      <c r="I11" s="441"/>
    </row>
    <row r="12" spans="2:10" ht="19.5" customHeight="1">
      <c r="B12" s="138"/>
      <c r="C12" s="149"/>
      <c r="D12" s="5" t="s">
        <v>9</v>
      </c>
      <c r="E12" s="442" t="s">
        <v>175</v>
      </c>
      <c r="F12" s="443"/>
      <c r="G12" s="443"/>
      <c r="H12" s="443"/>
      <c r="I12" s="444"/>
    </row>
    <row r="13" spans="2:10" ht="19.5" customHeight="1">
      <c r="B13" s="138"/>
      <c r="C13" s="149"/>
      <c r="D13" s="5" t="s">
        <v>10</v>
      </c>
      <c r="E13" s="442" t="s">
        <v>156</v>
      </c>
      <c r="F13" s="442"/>
      <c r="G13" s="442"/>
      <c r="H13" s="442"/>
      <c r="I13" s="444"/>
    </row>
    <row r="14" spans="2:10" ht="19.5" customHeight="1">
      <c r="B14" s="138"/>
      <c r="C14" s="149"/>
      <c r="D14" s="5" t="s">
        <v>11</v>
      </c>
      <c r="E14" s="443" t="s">
        <v>176</v>
      </c>
      <c r="F14" s="443"/>
      <c r="G14" s="443"/>
      <c r="H14" s="443"/>
      <c r="I14" s="444"/>
    </row>
    <row r="15" spans="2:10" ht="19.5" customHeight="1">
      <c r="B15" s="138"/>
      <c r="C15" s="149"/>
      <c r="D15" s="5"/>
      <c r="E15" s="429"/>
      <c r="F15" s="429"/>
      <c r="G15" s="429"/>
      <c r="H15" s="429"/>
      <c r="I15" s="430"/>
    </row>
    <row r="16" spans="2:10" ht="19.5" customHeight="1">
      <c r="B16" s="136" t="s">
        <v>13</v>
      </c>
      <c r="C16" s="137"/>
      <c r="D16" s="15" t="s">
        <v>14</v>
      </c>
      <c r="E16" s="431" t="s">
        <v>177</v>
      </c>
      <c r="F16" s="431"/>
      <c r="G16" s="431"/>
      <c r="H16" s="431"/>
      <c r="I16" s="432"/>
    </row>
    <row r="17" spans="2:9" ht="19.5" customHeight="1">
      <c r="B17" s="138"/>
      <c r="C17" s="139"/>
      <c r="D17" s="5" t="s">
        <v>15</v>
      </c>
      <c r="E17" s="433" t="s">
        <v>178</v>
      </c>
      <c r="F17" s="433"/>
      <c r="G17" s="433"/>
      <c r="H17" s="433"/>
      <c r="I17" s="434"/>
    </row>
    <row r="18" spans="2:9" ht="19.5" customHeight="1">
      <c r="B18" s="138"/>
      <c r="C18" s="139"/>
      <c r="D18" s="5" t="s">
        <v>16</v>
      </c>
      <c r="E18" s="435" t="s">
        <v>176</v>
      </c>
      <c r="F18" s="435"/>
      <c r="G18" s="435"/>
      <c r="H18" s="435"/>
      <c r="I18" s="434"/>
    </row>
    <row r="19" spans="2:9" ht="19.5" customHeight="1">
      <c r="B19" s="138"/>
      <c r="C19" s="139"/>
      <c r="D19" s="5"/>
      <c r="E19" s="436"/>
      <c r="F19" s="436"/>
      <c r="G19" s="436"/>
      <c r="H19" s="436"/>
      <c r="I19" s="437"/>
    </row>
    <row r="20" spans="2:9" ht="19.5" customHeight="1">
      <c r="B20" s="138"/>
      <c r="C20" s="139"/>
      <c r="D20" s="5" t="s">
        <v>17</v>
      </c>
      <c r="E20" s="433" t="s">
        <v>162</v>
      </c>
      <c r="F20" s="433"/>
      <c r="G20" s="433"/>
      <c r="H20" s="433"/>
      <c r="I20" s="434"/>
    </row>
    <row r="21" spans="2:9" ht="19.5" customHeight="1">
      <c r="B21" s="140"/>
      <c r="C21" s="141"/>
      <c r="D21" s="6" t="s">
        <v>18</v>
      </c>
      <c r="E21" s="438" t="s">
        <v>179</v>
      </c>
      <c r="F21" s="438"/>
      <c r="G21" s="438"/>
      <c r="H21" s="438"/>
      <c r="I21" s="439"/>
    </row>
    <row r="22" spans="2:9" ht="7.5" customHeight="1"/>
    <row r="23" spans="2:9" ht="19.5" customHeight="1">
      <c r="B23" s="1" t="s">
        <v>19</v>
      </c>
    </row>
    <row r="24" spans="2:9" ht="26.25" customHeight="1">
      <c r="B24" s="161" t="s">
        <v>20</v>
      </c>
      <c r="C24" s="162"/>
      <c r="D24" s="163" t="s">
        <v>21</v>
      </c>
      <c r="E24" s="162"/>
      <c r="F24" s="162"/>
      <c r="G24" s="162"/>
      <c r="H24" s="162"/>
      <c r="I24" s="164"/>
    </row>
    <row r="25" spans="2:9" ht="23.25" customHeight="1">
      <c r="B25" s="165" t="s">
        <v>22</v>
      </c>
      <c r="C25" s="165"/>
      <c r="D25" s="165"/>
      <c r="E25" s="165"/>
      <c r="F25" s="165"/>
      <c r="G25" s="165"/>
      <c r="H25" s="165"/>
      <c r="I25" s="165"/>
    </row>
    <row r="26" spans="2:9" ht="18" customHeight="1">
      <c r="B26" s="166" t="s">
        <v>23</v>
      </c>
      <c r="C26" s="166"/>
      <c r="D26" s="166" t="s">
        <v>24</v>
      </c>
      <c r="E26" s="166"/>
      <c r="F26" s="166"/>
      <c r="G26" s="166"/>
      <c r="H26" s="166"/>
      <c r="I26" s="166"/>
    </row>
    <row r="27" spans="2:9" ht="18" customHeight="1">
      <c r="B27" s="167"/>
      <c r="C27" s="167"/>
      <c r="D27" s="167" t="s">
        <v>25</v>
      </c>
      <c r="E27" s="167"/>
      <c r="F27" s="167"/>
      <c r="I27" s="12"/>
    </row>
    <row r="28" spans="2:9" ht="24" customHeight="1">
      <c r="B28" s="168" t="s">
        <v>26</v>
      </c>
      <c r="C28" s="18" t="s">
        <v>27</v>
      </c>
      <c r="D28" s="449">
        <v>1</v>
      </c>
      <c r="E28" s="450"/>
      <c r="F28" s="19" t="s">
        <v>28</v>
      </c>
      <c r="I28" s="13"/>
    </row>
    <row r="29" spans="2:9" ht="24" customHeight="1">
      <c r="B29" s="169"/>
      <c r="C29" s="20" t="s">
        <v>29</v>
      </c>
      <c r="D29" s="447"/>
      <c r="E29" s="448"/>
      <c r="F29" s="21" t="s">
        <v>28</v>
      </c>
      <c r="I29" s="13"/>
    </row>
    <row r="30" spans="2:9" ht="27" customHeight="1">
      <c r="B30" s="172" t="s">
        <v>30</v>
      </c>
      <c r="C30" s="173"/>
      <c r="D30" s="447"/>
      <c r="E30" s="448"/>
      <c r="F30" s="7" t="s">
        <v>28</v>
      </c>
      <c r="I30" s="13"/>
    </row>
    <row r="31" spans="2:9" ht="24" customHeight="1">
      <c r="B31" s="155" t="s">
        <v>31</v>
      </c>
      <c r="C31" s="16" t="s">
        <v>32</v>
      </c>
      <c r="D31" s="445"/>
      <c r="E31" s="446"/>
      <c r="F31" s="8" t="s">
        <v>28</v>
      </c>
      <c r="I31" s="13"/>
    </row>
    <row r="32" spans="2:9" ht="24" customHeight="1">
      <c r="B32" s="156"/>
      <c r="C32" s="17" t="s">
        <v>33</v>
      </c>
      <c r="D32" s="447"/>
      <c r="E32" s="448"/>
      <c r="F32" s="8" t="s">
        <v>28</v>
      </c>
      <c r="I32" s="13"/>
    </row>
    <row r="33" spans="2:9" ht="24.95" customHeight="1">
      <c r="B33" s="176" t="s">
        <v>34</v>
      </c>
      <c r="C33" s="177"/>
      <c r="D33" s="451"/>
      <c r="E33" s="452"/>
      <c r="F33" s="22" t="s">
        <v>28</v>
      </c>
      <c r="I33" s="13"/>
    </row>
    <row r="34" spans="2:9" ht="24.95" customHeight="1">
      <c r="B34" s="453" t="s">
        <v>180</v>
      </c>
      <c r="C34" s="454"/>
      <c r="D34" s="455"/>
      <c r="E34" s="456"/>
      <c r="F34" s="121" t="s">
        <v>28</v>
      </c>
      <c r="I34" s="14"/>
    </row>
    <row r="35" spans="2:9" ht="22.5" customHeight="1">
      <c r="B35" s="167" t="s">
        <v>36</v>
      </c>
      <c r="C35" s="457"/>
      <c r="D35" s="457"/>
      <c r="E35" s="457"/>
      <c r="F35" s="457"/>
      <c r="G35" s="457"/>
      <c r="H35" s="457"/>
      <c r="I35" s="457"/>
    </row>
    <row r="36" spans="2:9" ht="24.75" customHeight="1">
      <c r="B36" s="167"/>
      <c r="C36" s="458"/>
      <c r="D36" s="459"/>
      <c r="E36" s="459"/>
      <c r="F36" s="459"/>
      <c r="G36" s="459"/>
      <c r="H36" s="459"/>
      <c r="I36" s="460"/>
    </row>
    <row r="37" spans="2:9" ht="24" customHeight="1">
      <c r="B37" s="174" t="s">
        <v>37</v>
      </c>
      <c r="C37" s="174"/>
      <c r="D37" s="174"/>
      <c r="E37" s="174"/>
      <c r="F37" s="174"/>
      <c r="G37" s="174"/>
      <c r="H37" s="174"/>
      <c r="I37" s="174"/>
    </row>
    <row r="38" spans="2:9" ht="24" customHeight="1">
      <c r="B38" s="175"/>
      <c r="C38" s="175"/>
      <c r="D38" s="175"/>
      <c r="E38" s="175"/>
      <c r="F38" s="175"/>
      <c r="G38" s="175"/>
      <c r="H38" s="175"/>
      <c r="I38" s="175"/>
    </row>
    <row r="39" spans="2:9" ht="9.75" customHeight="1"/>
  </sheetData>
  <mergeCells count="40">
    <mergeCell ref="B37:I38"/>
    <mergeCell ref="B33:C33"/>
    <mergeCell ref="D33:E33"/>
    <mergeCell ref="B34:C34"/>
    <mergeCell ref="D34:E34"/>
    <mergeCell ref="B35:B36"/>
    <mergeCell ref="C35:I35"/>
    <mergeCell ref="C36:I36"/>
    <mergeCell ref="B31:B32"/>
    <mergeCell ref="D31:E31"/>
    <mergeCell ref="D32:E32"/>
    <mergeCell ref="B24:C24"/>
    <mergeCell ref="D24:I24"/>
    <mergeCell ref="B25:I25"/>
    <mergeCell ref="B26:C27"/>
    <mergeCell ref="D26:I26"/>
    <mergeCell ref="D27:F27"/>
    <mergeCell ref="B28:B29"/>
    <mergeCell ref="D28:E28"/>
    <mergeCell ref="D29:E29"/>
    <mergeCell ref="B30:C30"/>
    <mergeCell ref="D30:E30"/>
    <mergeCell ref="E15:I15"/>
    <mergeCell ref="B16:C21"/>
    <mergeCell ref="E16:I16"/>
    <mergeCell ref="E17:I17"/>
    <mergeCell ref="E18:I18"/>
    <mergeCell ref="E19:I19"/>
    <mergeCell ref="E20:I20"/>
    <mergeCell ref="E21:I21"/>
    <mergeCell ref="B11:C15"/>
    <mergeCell ref="E11:I11"/>
    <mergeCell ref="E12:I12"/>
    <mergeCell ref="E13:I13"/>
    <mergeCell ref="E14:I14"/>
    <mergeCell ref="H3:J3"/>
    <mergeCell ref="H4:J4"/>
    <mergeCell ref="B5:C5"/>
    <mergeCell ref="B6:I6"/>
    <mergeCell ref="B8:I8"/>
  </mergeCells>
  <phoneticPr fontId="21"/>
  <printOptions horizontalCentered="1" verticalCentered="1"/>
  <pageMargins left="0.39370078740157483" right="0.39370078740157483" top="0.51181102362204722" bottom="0.51181102362204722" header="0.51181102362204722" footer="0.51181102362204722"/>
  <pageSetup paperSize="9" scale="94" orientation="portrait" cellComments="asDisplayed" copies="4"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V68"/>
  <sheetViews>
    <sheetView view="pageBreakPreview" zoomScale="80" zoomScaleNormal="100" zoomScaleSheetLayoutView="80" workbookViewId="0">
      <selection activeCell="B1" sqref="B1:AV1"/>
    </sheetView>
  </sheetViews>
  <sheetFormatPr defaultColWidth="9" defaultRowHeight="18.600000000000001" customHeight="1"/>
  <cols>
    <col min="1" max="1" width="2.125" style="23" customWidth="1"/>
    <col min="2" max="14" width="2.375" style="23" customWidth="1"/>
    <col min="15" max="47" width="2" style="23" customWidth="1"/>
    <col min="48" max="48" width="1.875" style="23" customWidth="1"/>
    <col min="49" max="61" width="2.125" style="23" customWidth="1"/>
    <col min="62" max="16384" width="9" style="23"/>
  </cols>
  <sheetData>
    <row r="1" spans="2:48" ht="18.600000000000001" customHeight="1">
      <c r="B1" s="198" t="s">
        <v>38</v>
      </c>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row>
    <row r="2" spans="2:48" ht="9.75" customHeight="1">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9"/>
      <c r="AT2" s="9"/>
      <c r="AU2" s="9"/>
      <c r="AV2" s="2"/>
    </row>
    <row r="3" spans="2:48" ht="15" customHeight="1">
      <c r="B3" s="200" t="s">
        <v>40</v>
      </c>
      <c r="C3" s="201"/>
      <c r="D3" s="201"/>
      <c r="E3" s="201"/>
      <c r="F3" s="201"/>
      <c r="G3" s="201"/>
      <c r="H3" s="201"/>
      <c r="I3" s="201"/>
      <c r="J3" s="201"/>
      <c r="K3" s="201"/>
      <c r="L3" s="201"/>
      <c r="M3" s="201"/>
      <c r="N3" s="202"/>
      <c r="O3" s="464" t="s">
        <v>181</v>
      </c>
      <c r="P3" s="465"/>
      <c r="Q3" s="465"/>
      <c r="R3" s="465"/>
      <c r="S3" s="465"/>
      <c r="T3" s="465"/>
      <c r="U3" s="465"/>
      <c r="V3" s="465"/>
      <c r="W3" s="465"/>
      <c r="X3" s="465"/>
      <c r="Y3" s="465"/>
      <c r="Z3" s="465"/>
      <c r="AA3" s="465"/>
      <c r="AB3" s="465"/>
      <c r="AC3" s="465"/>
      <c r="AD3" s="465"/>
      <c r="AE3" s="465"/>
      <c r="AF3" s="465"/>
      <c r="AG3" s="465"/>
      <c r="AH3" s="465"/>
      <c r="AI3" s="465"/>
      <c r="AJ3" s="465"/>
      <c r="AK3" s="465"/>
      <c r="AL3" s="465"/>
      <c r="AM3" s="465"/>
      <c r="AN3" s="465"/>
      <c r="AO3" s="465"/>
      <c r="AP3" s="465"/>
      <c r="AQ3" s="465"/>
      <c r="AR3" s="465"/>
      <c r="AS3" s="465"/>
      <c r="AT3" s="465"/>
      <c r="AU3" s="465"/>
      <c r="AV3" s="466"/>
    </row>
    <row r="4" spans="2:48" ht="21" customHeight="1">
      <c r="B4" s="206" t="s">
        <v>41</v>
      </c>
      <c r="C4" s="207"/>
      <c r="D4" s="207"/>
      <c r="E4" s="207"/>
      <c r="F4" s="207"/>
      <c r="G4" s="207"/>
      <c r="H4" s="207"/>
      <c r="I4" s="207"/>
      <c r="J4" s="207"/>
      <c r="K4" s="207"/>
      <c r="L4" s="207"/>
      <c r="M4" s="207"/>
      <c r="N4" s="208"/>
      <c r="O4" s="467" t="s">
        <v>182</v>
      </c>
      <c r="P4" s="468"/>
      <c r="Q4" s="468"/>
      <c r="R4" s="468"/>
      <c r="S4" s="468"/>
      <c r="T4" s="468"/>
      <c r="U4" s="468"/>
      <c r="V4" s="468"/>
      <c r="W4" s="468"/>
      <c r="X4" s="468"/>
      <c r="Y4" s="468"/>
      <c r="Z4" s="468"/>
      <c r="AA4" s="468"/>
      <c r="AB4" s="468"/>
      <c r="AC4" s="468"/>
      <c r="AD4" s="468"/>
      <c r="AE4" s="468"/>
      <c r="AF4" s="468"/>
      <c r="AG4" s="468"/>
      <c r="AH4" s="468"/>
      <c r="AI4" s="468"/>
      <c r="AJ4" s="468"/>
      <c r="AK4" s="468"/>
      <c r="AL4" s="468"/>
      <c r="AM4" s="468"/>
      <c r="AN4" s="468"/>
      <c r="AO4" s="468"/>
      <c r="AP4" s="468"/>
      <c r="AQ4" s="468"/>
      <c r="AR4" s="468"/>
      <c r="AS4" s="468"/>
      <c r="AT4" s="468"/>
      <c r="AU4" s="468"/>
      <c r="AV4" s="469"/>
    </row>
    <row r="5" spans="2:48" ht="18" customHeight="1">
      <c r="B5" s="188" t="s">
        <v>42</v>
      </c>
      <c r="C5" s="189"/>
      <c r="D5" s="189"/>
      <c r="E5" s="189"/>
      <c r="F5" s="189"/>
      <c r="G5" s="189"/>
      <c r="H5" s="189"/>
      <c r="I5" s="189"/>
      <c r="J5" s="189"/>
      <c r="K5" s="189"/>
      <c r="L5" s="189"/>
      <c r="M5" s="189"/>
      <c r="N5" s="190"/>
      <c r="O5" s="461" t="s">
        <v>183</v>
      </c>
      <c r="P5" s="462"/>
      <c r="Q5" s="462"/>
      <c r="R5" s="462"/>
      <c r="S5" s="462"/>
      <c r="T5" s="462"/>
      <c r="U5" s="462"/>
      <c r="V5" s="462"/>
      <c r="W5" s="462"/>
      <c r="X5" s="462"/>
      <c r="Y5" s="462"/>
      <c r="Z5" s="462"/>
      <c r="AA5" s="462"/>
      <c r="AB5" s="462"/>
      <c r="AC5" s="462"/>
      <c r="AD5" s="462"/>
      <c r="AE5" s="462"/>
      <c r="AF5" s="462"/>
      <c r="AG5" s="462"/>
      <c r="AH5" s="462"/>
      <c r="AI5" s="462"/>
      <c r="AJ5" s="462"/>
      <c r="AK5" s="462"/>
      <c r="AL5" s="462"/>
      <c r="AM5" s="462"/>
      <c r="AN5" s="462"/>
      <c r="AO5" s="462"/>
      <c r="AP5" s="462"/>
      <c r="AQ5" s="462"/>
      <c r="AR5" s="462"/>
      <c r="AS5" s="462"/>
      <c r="AT5" s="462"/>
      <c r="AU5" s="462"/>
      <c r="AV5" s="463"/>
    </row>
    <row r="6" spans="2:48" ht="18" customHeight="1">
      <c r="B6" s="194" t="s">
        <v>43</v>
      </c>
      <c r="C6" s="189"/>
      <c r="D6" s="189"/>
      <c r="E6" s="189"/>
      <c r="F6" s="189"/>
      <c r="G6" s="189"/>
      <c r="H6" s="189"/>
      <c r="I6" s="189"/>
      <c r="J6" s="189"/>
      <c r="K6" s="189"/>
      <c r="L6" s="189"/>
      <c r="M6" s="189"/>
      <c r="N6" s="190"/>
      <c r="O6" s="461" t="s">
        <v>183</v>
      </c>
      <c r="P6" s="462"/>
      <c r="Q6" s="462"/>
      <c r="R6" s="462"/>
      <c r="S6" s="462"/>
      <c r="T6" s="462"/>
      <c r="U6" s="462"/>
      <c r="V6" s="462"/>
      <c r="W6" s="462"/>
      <c r="X6" s="462"/>
      <c r="Y6" s="462"/>
      <c r="Z6" s="462"/>
      <c r="AA6" s="462"/>
      <c r="AB6" s="462"/>
      <c r="AC6" s="462"/>
      <c r="AD6" s="462"/>
      <c r="AE6" s="462"/>
      <c r="AF6" s="462"/>
      <c r="AG6" s="462"/>
      <c r="AH6" s="462"/>
      <c r="AI6" s="462"/>
      <c r="AJ6" s="462"/>
      <c r="AK6" s="462"/>
      <c r="AL6" s="462"/>
      <c r="AM6" s="462"/>
      <c r="AN6" s="462"/>
      <c r="AO6" s="462"/>
      <c r="AP6" s="462"/>
      <c r="AQ6" s="462"/>
      <c r="AR6" s="462"/>
      <c r="AS6" s="462"/>
      <c r="AT6" s="462"/>
      <c r="AU6" s="462"/>
      <c r="AV6" s="463"/>
    </row>
    <row r="7" spans="2:48" ht="15.6" customHeight="1">
      <c r="B7" s="209" t="s">
        <v>44</v>
      </c>
      <c r="C7" s="234"/>
      <c r="D7" s="234"/>
      <c r="E7" s="234"/>
      <c r="F7" s="234"/>
      <c r="G7" s="234"/>
      <c r="H7" s="234"/>
      <c r="I7" s="234"/>
      <c r="J7" s="234"/>
      <c r="K7" s="234"/>
      <c r="L7" s="234"/>
      <c r="M7" s="234"/>
      <c r="N7" s="235"/>
      <c r="O7" s="239" t="s">
        <v>12</v>
      </c>
      <c r="P7" s="240"/>
      <c r="Q7" s="485">
        <v>123</v>
      </c>
      <c r="R7" s="485"/>
      <c r="S7" s="485"/>
      <c r="T7" s="25" t="s">
        <v>184</v>
      </c>
      <c r="U7" s="486">
        <v>4567</v>
      </c>
      <c r="V7" s="486"/>
      <c r="W7" s="486"/>
      <c r="X7" s="486"/>
      <c r="Y7" s="486"/>
      <c r="Z7" s="477"/>
      <c r="AA7" s="477"/>
      <c r="AB7" s="477"/>
      <c r="AC7" s="477"/>
      <c r="AD7" s="477"/>
      <c r="AE7" s="477"/>
      <c r="AF7" s="477"/>
      <c r="AG7" s="477"/>
      <c r="AH7" s="477"/>
      <c r="AI7" s="477"/>
      <c r="AJ7" s="477"/>
      <c r="AK7" s="477"/>
      <c r="AL7" s="477"/>
      <c r="AM7" s="477"/>
      <c r="AN7" s="477"/>
      <c r="AO7" s="477"/>
      <c r="AP7" s="477"/>
      <c r="AQ7" s="477"/>
      <c r="AR7" s="477"/>
      <c r="AS7" s="477"/>
      <c r="AT7" s="477"/>
      <c r="AU7" s="477"/>
      <c r="AV7" s="478"/>
    </row>
    <row r="8" spans="2:48" ht="21" customHeight="1">
      <c r="B8" s="236"/>
      <c r="C8" s="237"/>
      <c r="D8" s="237"/>
      <c r="E8" s="237"/>
      <c r="F8" s="237"/>
      <c r="G8" s="237"/>
      <c r="H8" s="237"/>
      <c r="I8" s="237"/>
      <c r="J8" s="237"/>
      <c r="K8" s="237"/>
      <c r="L8" s="237"/>
      <c r="M8" s="237"/>
      <c r="N8" s="238"/>
      <c r="O8" s="479" t="s">
        <v>185</v>
      </c>
      <c r="P8" s="480"/>
      <c r="Q8" s="480"/>
      <c r="R8" s="480"/>
      <c r="S8" s="480"/>
      <c r="T8" s="480"/>
      <c r="U8" s="480"/>
      <c r="V8" s="480"/>
      <c r="W8" s="480"/>
      <c r="X8" s="480"/>
      <c r="Y8" s="480"/>
      <c r="Z8" s="480"/>
      <c r="AA8" s="480"/>
      <c r="AB8" s="480"/>
      <c r="AC8" s="480"/>
      <c r="AD8" s="480"/>
      <c r="AE8" s="480"/>
      <c r="AF8" s="480"/>
      <c r="AG8" s="480"/>
      <c r="AH8" s="480"/>
      <c r="AI8" s="480"/>
      <c r="AJ8" s="480"/>
      <c r="AK8" s="480"/>
      <c r="AL8" s="480"/>
      <c r="AM8" s="480"/>
      <c r="AN8" s="480"/>
      <c r="AO8" s="480"/>
      <c r="AP8" s="480"/>
      <c r="AQ8" s="480"/>
      <c r="AR8" s="480"/>
      <c r="AS8" s="480"/>
      <c r="AT8" s="480"/>
      <c r="AU8" s="480"/>
      <c r="AV8" s="481"/>
    </row>
    <row r="9" spans="2:48" ht="16.899999999999999" customHeight="1">
      <c r="B9" s="209" t="s">
        <v>45</v>
      </c>
      <c r="C9" s="210"/>
      <c r="D9" s="210"/>
      <c r="E9" s="210"/>
      <c r="F9" s="210"/>
      <c r="G9" s="210"/>
      <c r="H9" s="210"/>
      <c r="I9" s="210"/>
      <c r="J9" s="210"/>
      <c r="K9" s="210"/>
      <c r="L9" s="210"/>
      <c r="M9" s="210"/>
      <c r="N9" s="211"/>
      <c r="O9" s="470" t="s">
        <v>186</v>
      </c>
      <c r="P9" s="471"/>
      <c r="Q9" s="471"/>
      <c r="R9" s="471"/>
      <c r="S9" s="471"/>
      <c r="T9" s="471"/>
      <c r="U9" s="471"/>
      <c r="V9" s="471"/>
      <c r="W9" s="471"/>
      <c r="X9" s="471"/>
      <c r="Y9" s="471"/>
      <c r="Z9" s="471"/>
      <c r="AA9" s="471"/>
      <c r="AB9" s="471"/>
      <c r="AC9" s="471"/>
      <c r="AD9" s="471"/>
      <c r="AE9" s="471"/>
      <c r="AF9" s="471"/>
      <c r="AG9" s="471"/>
      <c r="AH9" s="471"/>
      <c r="AI9" s="471"/>
      <c r="AJ9" s="471"/>
      <c r="AK9" s="471"/>
      <c r="AL9" s="471"/>
      <c r="AM9" s="471"/>
      <c r="AN9" s="471"/>
      <c r="AO9" s="471"/>
      <c r="AP9" s="471"/>
      <c r="AQ9" s="471"/>
      <c r="AR9" s="471"/>
      <c r="AS9" s="471"/>
      <c r="AT9" s="471"/>
      <c r="AU9" s="471"/>
      <c r="AV9" s="472"/>
    </row>
    <row r="10" spans="2:48" ht="16.899999999999999" customHeight="1">
      <c r="B10" s="212"/>
      <c r="C10" s="213"/>
      <c r="D10" s="213"/>
      <c r="E10" s="213"/>
      <c r="F10" s="213"/>
      <c r="G10" s="213"/>
      <c r="H10" s="213"/>
      <c r="I10" s="213"/>
      <c r="J10" s="213"/>
      <c r="K10" s="213"/>
      <c r="L10" s="213"/>
      <c r="M10" s="213"/>
      <c r="N10" s="214"/>
      <c r="O10" s="473"/>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74"/>
      <c r="AO10" s="474"/>
      <c r="AP10" s="474"/>
      <c r="AQ10" s="474"/>
      <c r="AR10" s="474"/>
      <c r="AS10" s="474"/>
      <c r="AT10" s="474"/>
      <c r="AU10" s="474"/>
      <c r="AV10" s="475"/>
    </row>
    <row r="11" spans="2:48" ht="12" customHeight="1">
      <c r="B11" s="221" t="s">
        <v>46</v>
      </c>
      <c r="C11" s="210"/>
      <c r="D11" s="210"/>
      <c r="E11" s="210"/>
      <c r="F11" s="210"/>
      <c r="G11" s="210"/>
      <c r="H11" s="210"/>
      <c r="I11" s="210"/>
      <c r="J11" s="210"/>
      <c r="K11" s="210"/>
      <c r="L11" s="210"/>
      <c r="M11" s="210"/>
      <c r="N11" s="211"/>
      <c r="O11" s="476" t="s">
        <v>149</v>
      </c>
      <c r="P11" s="477"/>
      <c r="Q11" s="477"/>
      <c r="R11" s="477"/>
      <c r="S11" s="477"/>
      <c r="T11" s="477"/>
      <c r="U11" s="477"/>
      <c r="V11" s="477"/>
      <c r="W11" s="477"/>
      <c r="X11" s="477"/>
      <c r="Y11" s="477"/>
      <c r="Z11" s="477"/>
      <c r="AA11" s="477"/>
      <c r="AB11" s="477"/>
      <c r="AC11" s="477"/>
      <c r="AD11" s="477"/>
      <c r="AE11" s="477"/>
      <c r="AF11" s="477"/>
      <c r="AG11" s="477"/>
      <c r="AH11" s="477"/>
      <c r="AI11" s="477"/>
      <c r="AJ11" s="477"/>
      <c r="AK11" s="477"/>
      <c r="AL11" s="477"/>
      <c r="AM11" s="477"/>
      <c r="AN11" s="477"/>
      <c r="AO11" s="477"/>
      <c r="AP11" s="477"/>
      <c r="AQ11" s="477"/>
      <c r="AR11" s="477"/>
      <c r="AS11" s="477"/>
      <c r="AT11" s="477"/>
      <c r="AU11" s="477"/>
      <c r="AV11" s="478"/>
    </row>
    <row r="12" spans="2:48" ht="12" customHeight="1">
      <c r="B12" s="212"/>
      <c r="C12" s="213"/>
      <c r="D12" s="213"/>
      <c r="E12" s="213"/>
      <c r="F12" s="213"/>
      <c r="G12" s="213"/>
      <c r="H12" s="213"/>
      <c r="I12" s="213"/>
      <c r="J12" s="213"/>
      <c r="K12" s="213"/>
      <c r="L12" s="213"/>
      <c r="M12" s="213"/>
      <c r="N12" s="214"/>
      <c r="O12" s="479"/>
      <c r="P12" s="480"/>
      <c r="Q12" s="480"/>
      <c r="R12" s="480"/>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1"/>
    </row>
    <row r="13" spans="2:48" ht="31.15" customHeight="1">
      <c r="B13" s="228" t="s">
        <v>47</v>
      </c>
      <c r="C13" s="229"/>
      <c r="D13" s="229"/>
      <c r="E13" s="229"/>
      <c r="F13" s="229"/>
      <c r="G13" s="229"/>
      <c r="H13" s="229"/>
      <c r="I13" s="229"/>
      <c r="J13" s="229"/>
      <c r="K13" s="229"/>
      <c r="L13" s="229"/>
      <c r="M13" s="229"/>
      <c r="N13" s="230"/>
      <c r="O13" s="482" t="s">
        <v>187</v>
      </c>
      <c r="P13" s="483"/>
      <c r="Q13" s="483"/>
      <c r="R13" s="483"/>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c r="AT13" s="483"/>
      <c r="AU13" s="483"/>
      <c r="AV13" s="484"/>
    </row>
    <row r="14" spans="2:48" ht="31.15" customHeight="1">
      <c r="B14" s="244" t="s">
        <v>48</v>
      </c>
      <c r="C14" s="245"/>
      <c r="D14" s="245"/>
      <c r="E14" s="245"/>
      <c r="F14" s="245"/>
      <c r="G14" s="245"/>
      <c r="H14" s="245"/>
      <c r="I14" s="245"/>
      <c r="J14" s="245"/>
      <c r="K14" s="245"/>
      <c r="L14" s="245"/>
      <c r="M14" s="245"/>
      <c r="N14" s="246"/>
      <c r="O14" s="487" t="s">
        <v>187</v>
      </c>
      <c r="P14" s="488"/>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488"/>
      <c r="AV14" s="489"/>
    </row>
    <row r="15" spans="2:48" ht="18.600000000000001" customHeight="1">
      <c r="B15" s="200" t="s">
        <v>49</v>
      </c>
      <c r="C15" s="201"/>
      <c r="D15" s="201"/>
      <c r="E15" s="201"/>
      <c r="F15" s="201"/>
      <c r="G15" s="201"/>
      <c r="H15" s="201"/>
      <c r="I15" s="201"/>
      <c r="J15" s="201"/>
      <c r="K15" s="201"/>
      <c r="L15" s="201"/>
      <c r="M15" s="201"/>
      <c r="N15" s="202"/>
      <c r="O15" s="490" t="s">
        <v>188</v>
      </c>
      <c r="P15" s="491"/>
      <c r="Q15" s="491"/>
      <c r="R15" s="491"/>
      <c r="S15" s="491"/>
      <c r="T15" s="491"/>
      <c r="U15" s="491"/>
      <c r="V15" s="491"/>
      <c r="W15" s="491"/>
      <c r="X15" s="491"/>
      <c r="Y15" s="491"/>
      <c r="Z15" s="491"/>
      <c r="AA15" s="491"/>
      <c r="AB15" s="491"/>
      <c r="AC15" s="491"/>
      <c r="AD15" s="491"/>
      <c r="AE15" s="491"/>
      <c r="AF15" s="491"/>
      <c r="AG15" s="491"/>
      <c r="AH15" s="491"/>
      <c r="AI15" s="491"/>
      <c r="AJ15" s="491"/>
      <c r="AK15" s="491"/>
      <c r="AL15" s="491"/>
      <c r="AM15" s="491"/>
      <c r="AN15" s="491"/>
      <c r="AO15" s="491"/>
      <c r="AP15" s="491"/>
      <c r="AQ15" s="491"/>
      <c r="AR15" s="491"/>
      <c r="AS15" s="491"/>
      <c r="AT15" s="491"/>
      <c r="AU15" s="491"/>
      <c r="AV15" s="492"/>
    </row>
    <row r="16" spans="2:48" ht="18.600000000000001" customHeight="1">
      <c r="B16" s="244"/>
      <c r="C16" s="245"/>
      <c r="D16" s="245"/>
      <c r="E16" s="245"/>
      <c r="F16" s="245"/>
      <c r="G16" s="245"/>
      <c r="H16" s="245"/>
      <c r="I16" s="245"/>
      <c r="J16" s="245"/>
      <c r="K16" s="245"/>
      <c r="L16" s="245"/>
      <c r="M16" s="245"/>
      <c r="N16" s="246"/>
      <c r="O16" s="467"/>
      <c r="P16" s="468"/>
      <c r="Q16" s="468"/>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c r="AR16" s="468"/>
      <c r="AS16" s="468"/>
      <c r="AT16" s="468"/>
      <c r="AU16" s="468"/>
      <c r="AV16" s="469"/>
    </row>
    <row r="17" spans="2:48" ht="21.6" customHeight="1">
      <c r="B17" s="256" t="s">
        <v>50</v>
      </c>
      <c r="C17" s="257"/>
      <c r="D17" s="257"/>
      <c r="E17" s="257"/>
      <c r="F17" s="257"/>
      <c r="G17" s="258"/>
      <c r="H17" s="260" t="s">
        <v>51</v>
      </c>
      <c r="I17" s="261"/>
      <c r="J17" s="261"/>
      <c r="K17" s="261"/>
      <c r="L17" s="261"/>
      <c r="M17" s="261"/>
      <c r="N17" s="262"/>
      <c r="O17" s="263" t="s">
        <v>52</v>
      </c>
      <c r="P17" s="264"/>
      <c r="Q17" s="264"/>
      <c r="R17" s="264"/>
      <c r="S17" s="493">
        <v>1990</v>
      </c>
      <c r="T17" s="493"/>
      <c r="U17" s="493"/>
      <c r="V17" s="493"/>
      <c r="W17" s="493"/>
      <c r="X17" s="493"/>
      <c r="Y17" s="493"/>
      <c r="Z17" s="493"/>
      <c r="AA17" s="493"/>
      <c r="AB17" s="266" t="s">
        <v>53</v>
      </c>
      <c r="AC17" s="266"/>
      <c r="AD17" s="266"/>
      <c r="AE17" s="267"/>
      <c r="AF17" s="263" t="s">
        <v>54</v>
      </c>
      <c r="AG17" s="264"/>
      <c r="AH17" s="264"/>
      <c r="AI17" s="264"/>
      <c r="AJ17" s="494"/>
      <c r="AK17" s="494"/>
      <c r="AL17" s="494"/>
      <c r="AM17" s="494"/>
      <c r="AN17" s="494"/>
      <c r="AO17" s="494"/>
      <c r="AP17" s="494"/>
      <c r="AQ17" s="494"/>
      <c r="AR17" s="494"/>
      <c r="AS17" s="266" t="s">
        <v>53</v>
      </c>
      <c r="AT17" s="266"/>
      <c r="AU17" s="266"/>
      <c r="AV17" s="267"/>
    </row>
    <row r="18" spans="2:48" ht="21.6" customHeight="1">
      <c r="B18" s="256"/>
      <c r="C18" s="257"/>
      <c r="D18" s="257"/>
      <c r="E18" s="257"/>
      <c r="F18" s="257"/>
      <c r="G18" s="258"/>
      <c r="H18" s="269" t="s">
        <v>55</v>
      </c>
      <c r="I18" s="270"/>
      <c r="J18" s="270"/>
      <c r="K18" s="270"/>
      <c r="L18" s="270"/>
      <c r="M18" s="270"/>
      <c r="N18" s="271"/>
      <c r="O18" s="272" t="s">
        <v>52</v>
      </c>
      <c r="P18" s="273"/>
      <c r="Q18" s="273"/>
      <c r="R18" s="273"/>
      <c r="S18" s="495" t="s">
        <v>189</v>
      </c>
      <c r="T18" s="495"/>
      <c r="U18" s="495"/>
      <c r="V18" s="495"/>
      <c r="W18" s="495"/>
      <c r="X18" s="495"/>
      <c r="Y18" s="495"/>
      <c r="Z18" s="495"/>
      <c r="AA18" s="495"/>
      <c r="AB18" s="275"/>
      <c r="AC18" s="275"/>
      <c r="AD18" s="275"/>
      <c r="AE18" s="276"/>
      <c r="AF18" s="272" t="s">
        <v>54</v>
      </c>
      <c r="AG18" s="273"/>
      <c r="AH18" s="273"/>
      <c r="AI18" s="273"/>
      <c r="AJ18" s="496"/>
      <c r="AK18" s="496"/>
      <c r="AL18" s="496"/>
      <c r="AM18" s="496"/>
      <c r="AN18" s="496"/>
      <c r="AO18" s="496"/>
      <c r="AP18" s="496"/>
      <c r="AQ18" s="496"/>
      <c r="AR18" s="496"/>
      <c r="AS18" s="275"/>
      <c r="AT18" s="275"/>
      <c r="AU18" s="275"/>
      <c r="AV18" s="276"/>
    </row>
    <row r="19" spans="2:48" ht="21.95" customHeight="1">
      <c r="B19" s="256"/>
      <c r="C19" s="257"/>
      <c r="D19" s="257"/>
      <c r="E19" s="257"/>
      <c r="F19" s="257"/>
      <c r="G19" s="258"/>
      <c r="H19" s="269" t="s">
        <v>56</v>
      </c>
      <c r="I19" s="270"/>
      <c r="J19" s="270"/>
      <c r="K19" s="270"/>
      <c r="L19" s="270"/>
      <c r="M19" s="270"/>
      <c r="N19" s="271"/>
      <c r="O19" s="272" t="s">
        <v>52</v>
      </c>
      <c r="P19" s="273"/>
      <c r="Q19" s="273"/>
      <c r="R19" s="273"/>
      <c r="S19" s="495">
        <v>6000</v>
      </c>
      <c r="T19" s="495"/>
      <c r="U19" s="495"/>
      <c r="V19" s="495"/>
      <c r="W19" s="495"/>
      <c r="X19" s="495"/>
      <c r="Y19" s="495"/>
      <c r="Z19" s="495"/>
      <c r="AA19" s="495"/>
      <c r="AB19" s="277" t="s">
        <v>57</v>
      </c>
      <c r="AC19" s="277"/>
      <c r="AD19" s="277"/>
      <c r="AE19" s="278"/>
      <c r="AF19" s="272" t="s">
        <v>54</v>
      </c>
      <c r="AG19" s="273"/>
      <c r="AH19" s="273"/>
      <c r="AI19" s="273"/>
      <c r="AJ19" s="496"/>
      <c r="AK19" s="496"/>
      <c r="AL19" s="496"/>
      <c r="AM19" s="496"/>
      <c r="AN19" s="496"/>
      <c r="AO19" s="496"/>
      <c r="AP19" s="496"/>
      <c r="AQ19" s="496"/>
      <c r="AR19" s="496"/>
      <c r="AS19" s="277" t="s">
        <v>57</v>
      </c>
      <c r="AT19" s="277"/>
      <c r="AU19" s="277"/>
      <c r="AV19" s="278"/>
    </row>
    <row r="20" spans="2:48" ht="21.95" customHeight="1">
      <c r="B20" s="212"/>
      <c r="C20" s="213"/>
      <c r="D20" s="213"/>
      <c r="E20" s="213"/>
      <c r="F20" s="213"/>
      <c r="G20" s="259"/>
      <c r="H20" s="279" t="s">
        <v>58</v>
      </c>
      <c r="I20" s="280"/>
      <c r="J20" s="280"/>
      <c r="K20" s="280"/>
      <c r="L20" s="280"/>
      <c r="M20" s="280"/>
      <c r="N20" s="281"/>
      <c r="O20" s="282" t="s">
        <v>52</v>
      </c>
      <c r="P20" s="283"/>
      <c r="Q20" s="283"/>
      <c r="R20" s="283"/>
      <c r="S20" s="495">
        <v>6000</v>
      </c>
      <c r="T20" s="495"/>
      <c r="U20" s="495"/>
      <c r="V20" s="495"/>
      <c r="W20" s="495"/>
      <c r="X20" s="495"/>
      <c r="Y20" s="495"/>
      <c r="Z20" s="495"/>
      <c r="AA20" s="495"/>
      <c r="AB20" s="284" t="s">
        <v>57</v>
      </c>
      <c r="AC20" s="284"/>
      <c r="AD20" s="284"/>
      <c r="AE20" s="285"/>
      <c r="AF20" s="282" t="s">
        <v>54</v>
      </c>
      <c r="AG20" s="283"/>
      <c r="AH20" s="283"/>
      <c r="AI20" s="283"/>
      <c r="AJ20" s="496"/>
      <c r="AK20" s="496"/>
      <c r="AL20" s="496"/>
      <c r="AM20" s="496"/>
      <c r="AN20" s="496"/>
      <c r="AO20" s="496"/>
      <c r="AP20" s="496"/>
      <c r="AQ20" s="496"/>
      <c r="AR20" s="496"/>
      <c r="AS20" s="284" t="s">
        <v>57</v>
      </c>
      <c r="AT20" s="284"/>
      <c r="AU20" s="284"/>
      <c r="AV20" s="285"/>
    </row>
    <row r="21" spans="2:48" ht="21.95" customHeight="1">
      <c r="B21" s="304" t="s">
        <v>59</v>
      </c>
      <c r="C21" s="305"/>
      <c r="D21" s="305"/>
      <c r="E21" s="305"/>
      <c r="F21" s="305"/>
      <c r="G21" s="305"/>
      <c r="H21" s="305"/>
      <c r="I21" s="305"/>
      <c r="J21" s="305"/>
      <c r="K21" s="305"/>
      <c r="L21" s="305"/>
      <c r="M21" s="305"/>
      <c r="N21" s="306"/>
      <c r="O21" s="263" t="s">
        <v>52</v>
      </c>
      <c r="P21" s="264"/>
      <c r="Q21" s="264"/>
      <c r="R21" s="264"/>
      <c r="S21" s="493">
        <v>1990</v>
      </c>
      <c r="T21" s="493"/>
      <c r="U21" s="493"/>
      <c r="V21" s="493"/>
      <c r="W21" s="493"/>
      <c r="X21" s="493"/>
      <c r="Y21" s="493"/>
      <c r="Z21" s="493"/>
      <c r="AA21" s="493"/>
      <c r="AB21" s="266" t="s">
        <v>53</v>
      </c>
      <c r="AC21" s="266"/>
      <c r="AD21" s="266"/>
      <c r="AE21" s="267"/>
      <c r="AF21" s="263" t="s">
        <v>54</v>
      </c>
      <c r="AG21" s="264"/>
      <c r="AH21" s="264"/>
      <c r="AI21" s="264"/>
      <c r="AJ21" s="494"/>
      <c r="AK21" s="494"/>
      <c r="AL21" s="494"/>
      <c r="AM21" s="494"/>
      <c r="AN21" s="494"/>
      <c r="AO21" s="494"/>
      <c r="AP21" s="494"/>
      <c r="AQ21" s="494"/>
      <c r="AR21" s="494"/>
      <c r="AS21" s="266" t="s">
        <v>53</v>
      </c>
      <c r="AT21" s="266"/>
      <c r="AU21" s="266"/>
      <c r="AV21" s="267"/>
    </row>
    <row r="22" spans="2:48" ht="21.95" customHeight="1">
      <c r="B22" s="209" t="s">
        <v>60</v>
      </c>
      <c r="C22" s="234"/>
      <c r="D22" s="234"/>
      <c r="E22" s="234"/>
      <c r="F22" s="234"/>
      <c r="G22" s="292"/>
      <c r="H22" s="296" t="s">
        <v>61</v>
      </c>
      <c r="I22" s="297"/>
      <c r="J22" s="297"/>
      <c r="K22" s="297"/>
      <c r="L22" s="297"/>
      <c r="M22" s="297"/>
      <c r="N22" s="298"/>
      <c r="O22" s="263" t="s">
        <v>52</v>
      </c>
      <c r="P22" s="264"/>
      <c r="Q22" s="264"/>
      <c r="R22" s="264"/>
      <c r="S22" s="493"/>
      <c r="T22" s="493"/>
      <c r="U22" s="493"/>
      <c r="V22" s="493"/>
      <c r="W22" s="493"/>
      <c r="X22" s="493"/>
      <c r="Y22" s="493"/>
      <c r="Z22" s="493"/>
      <c r="AA22" s="493"/>
      <c r="AB22" s="299" t="s">
        <v>53</v>
      </c>
      <c r="AC22" s="299"/>
      <c r="AD22" s="299"/>
      <c r="AE22" s="300"/>
      <c r="AF22" s="263" t="s">
        <v>54</v>
      </c>
      <c r="AG22" s="264"/>
      <c r="AH22" s="264"/>
      <c r="AI22" s="264"/>
      <c r="AJ22" s="494"/>
      <c r="AK22" s="494"/>
      <c r="AL22" s="494"/>
      <c r="AM22" s="494"/>
      <c r="AN22" s="494"/>
      <c r="AO22" s="494"/>
      <c r="AP22" s="494"/>
      <c r="AQ22" s="494"/>
      <c r="AR22" s="494"/>
      <c r="AS22" s="299" t="s">
        <v>53</v>
      </c>
      <c r="AT22" s="299"/>
      <c r="AU22" s="299"/>
      <c r="AV22" s="300"/>
    </row>
    <row r="23" spans="2:48" ht="21.95" customHeight="1">
      <c r="B23" s="293"/>
      <c r="C23" s="294"/>
      <c r="D23" s="294"/>
      <c r="E23" s="294"/>
      <c r="F23" s="294"/>
      <c r="G23" s="295"/>
      <c r="H23" s="301" t="s">
        <v>56</v>
      </c>
      <c r="I23" s="302"/>
      <c r="J23" s="302"/>
      <c r="K23" s="302"/>
      <c r="L23" s="302"/>
      <c r="M23" s="302"/>
      <c r="N23" s="303"/>
      <c r="O23" s="288" t="s">
        <v>52</v>
      </c>
      <c r="P23" s="289"/>
      <c r="Q23" s="289"/>
      <c r="R23" s="289"/>
      <c r="S23" s="495"/>
      <c r="T23" s="495"/>
      <c r="U23" s="495"/>
      <c r="V23" s="495"/>
      <c r="W23" s="495"/>
      <c r="X23" s="495"/>
      <c r="Y23" s="495"/>
      <c r="Z23" s="495"/>
      <c r="AA23" s="495"/>
      <c r="AB23" s="290" t="s">
        <v>57</v>
      </c>
      <c r="AC23" s="290"/>
      <c r="AD23" s="290"/>
      <c r="AE23" s="291"/>
      <c r="AF23" s="288" t="s">
        <v>54</v>
      </c>
      <c r="AG23" s="289"/>
      <c r="AH23" s="289"/>
      <c r="AI23" s="289"/>
      <c r="AJ23" s="496"/>
      <c r="AK23" s="496"/>
      <c r="AL23" s="496"/>
      <c r="AM23" s="496"/>
      <c r="AN23" s="496"/>
      <c r="AO23" s="496"/>
      <c r="AP23" s="496"/>
      <c r="AQ23" s="496"/>
      <c r="AR23" s="496"/>
      <c r="AS23" s="290" t="s">
        <v>57</v>
      </c>
      <c r="AT23" s="290"/>
      <c r="AU23" s="290"/>
      <c r="AV23" s="291"/>
    </row>
    <row r="24" spans="2:48" ht="21.95" customHeight="1">
      <c r="B24" s="293"/>
      <c r="C24" s="294"/>
      <c r="D24" s="294"/>
      <c r="E24" s="294"/>
      <c r="F24" s="294"/>
      <c r="G24" s="295"/>
      <c r="H24" s="279" t="s">
        <v>58</v>
      </c>
      <c r="I24" s="280"/>
      <c r="J24" s="280"/>
      <c r="K24" s="280"/>
      <c r="L24" s="280"/>
      <c r="M24" s="280"/>
      <c r="N24" s="281"/>
      <c r="O24" s="282" t="s">
        <v>52</v>
      </c>
      <c r="P24" s="283"/>
      <c r="Q24" s="283"/>
      <c r="R24" s="283"/>
      <c r="S24" s="495"/>
      <c r="T24" s="495"/>
      <c r="U24" s="495"/>
      <c r="V24" s="495"/>
      <c r="W24" s="495"/>
      <c r="X24" s="495"/>
      <c r="Y24" s="495"/>
      <c r="Z24" s="495"/>
      <c r="AA24" s="495"/>
      <c r="AB24" s="284" t="s">
        <v>57</v>
      </c>
      <c r="AC24" s="284"/>
      <c r="AD24" s="284"/>
      <c r="AE24" s="285"/>
      <c r="AF24" s="282" t="s">
        <v>54</v>
      </c>
      <c r="AG24" s="283"/>
      <c r="AH24" s="283"/>
      <c r="AI24" s="283"/>
      <c r="AJ24" s="496"/>
      <c r="AK24" s="496"/>
      <c r="AL24" s="496"/>
      <c r="AM24" s="496"/>
      <c r="AN24" s="496"/>
      <c r="AO24" s="496"/>
      <c r="AP24" s="496"/>
      <c r="AQ24" s="496"/>
      <c r="AR24" s="496"/>
      <c r="AS24" s="284" t="s">
        <v>57</v>
      </c>
      <c r="AT24" s="284"/>
      <c r="AU24" s="284"/>
      <c r="AV24" s="285"/>
    </row>
    <row r="25" spans="2:48" ht="21.95" customHeight="1">
      <c r="B25" s="209" t="s">
        <v>62</v>
      </c>
      <c r="C25" s="234"/>
      <c r="D25" s="234"/>
      <c r="E25" s="234"/>
      <c r="F25" s="234"/>
      <c r="G25" s="234"/>
      <c r="H25" s="296" t="s">
        <v>61</v>
      </c>
      <c r="I25" s="297"/>
      <c r="J25" s="297"/>
      <c r="K25" s="297"/>
      <c r="L25" s="297"/>
      <c r="M25" s="297"/>
      <c r="N25" s="298"/>
      <c r="O25" s="263" t="s">
        <v>52</v>
      </c>
      <c r="P25" s="264"/>
      <c r="Q25" s="264"/>
      <c r="R25" s="264"/>
      <c r="S25" s="493"/>
      <c r="T25" s="493"/>
      <c r="U25" s="493"/>
      <c r="V25" s="493"/>
      <c r="W25" s="493"/>
      <c r="X25" s="493"/>
      <c r="Y25" s="493"/>
      <c r="Z25" s="493"/>
      <c r="AA25" s="493"/>
      <c r="AB25" s="299" t="s">
        <v>53</v>
      </c>
      <c r="AC25" s="299"/>
      <c r="AD25" s="299"/>
      <c r="AE25" s="300"/>
      <c r="AF25" s="263" t="s">
        <v>54</v>
      </c>
      <c r="AG25" s="264"/>
      <c r="AH25" s="264"/>
      <c r="AI25" s="264"/>
      <c r="AJ25" s="494"/>
      <c r="AK25" s="494"/>
      <c r="AL25" s="494"/>
      <c r="AM25" s="494"/>
      <c r="AN25" s="494"/>
      <c r="AO25" s="494"/>
      <c r="AP25" s="494"/>
      <c r="AQ25" s="494"/>
      <c r="AR25" s="494"/>
      <c r="AS25" s="299" t="s">
        <v>53</v>
      </c>
      <c r="AT25" s="299"/>
      <c r="AU25" s="299"/>
      <c r="AV25" s="300"/>
    </row>
    <row r="26" spans="2:48" ht="21.95" customHeight="1">
      <c r="B26" s="293"/>
      <c r="C26" s="294"/>
      <c r="D26" s="294"/>
      <c r="E26" s="294"/>
      <c r="F26" s="294"/>
      <c r="G26" s="294"/>
      <c r="H26" s="301" t="s">
        <v>56</v>
      </c>
      <c r="I26" s="302"/>
      <c r="J26" s="302"/>
      <c r="K26" s="302"/>
      <c r="L26" s="302"/>
      <c r="M26" s="302"/>
      <c r="N26" s="303"/>
      <c r="O26" s="288" t="s">
        <v>52</v>
      </c>
      <c r="P26" s="289"/>
      <c r="Q26" s="289"/>
      <c r="R26" s="289"/>
      <c r="S26" s="495"/>
      <c r="T26" s="495"/>
      <c r="U26" s="495"/>
      <c r="V26" s="495"/>
      <c r="W26" s="495"/>
      <c r="X26" s="495"/>
      <c r="Y26" s="495"/>
      <c r="Z26" s="495"/>
      <c r="AA26" s="495"/>
      <c r="AB26" s="290" t="s">
        <v>57</v>
      </c>
      <c r="AC26" s="290"/>
      <c r="AD26" s="290"/>
      <c r="AE26" s="291"/>
      <c r="AF26" s="288" t="s">
        <v>54</v>
      </c>
      <c r="AG26" s="289"/>
      <c r="AH26" s="289"/>
      <c r="AI26" s="289"/>
      <c r="AJ26" s="496"/>
      <c r="AK26" s="496"/>
      <c r="AL26" s="496"/>
      <c r="AM26" s="496"/>
      <c r="AN26" s="496"/>
      <c r="AO26" s="496"/>
      <c r="AP26" s="496"/>
      <c r="AQ26" s="496"/>
      <c r="AR26" s="496"/>
      <c r="AS26" s="290" t="s">
        <v>57</v>
      </c>
      <c r="AT26" s="290"/>
      <c r="AU26" s="290"/>
      <c r="AV26" s="291"/>
    </row>
    <row r="27" spans="2:48" ht="21.95" customHeight="1">
      <c r="B27" s="236"/>
      <c r="C27" s="237"/>
      <c r="D27" s="237"/>
      <c r="E27" s="237"/>
      <c r="F27" s="237"/>
      <c r="G27" s="237"/>
      <c r="H27" s="279" t="s">
        <v>58</v>
      </c>
      <c r="I27" s="280"/>
      <c r="J27" s="280"/>
      <c r="K27" s="280"/>
      <c r="L27" s="280"/>
      <c r="M27" s="280"/>
      <c r="N27" s="281"/>
      <c r="O27" s="282" t="s">
        <v>52</v>
      </c>
      <c r="P27" s="283"/>
      <c r="Q27" s="283"/>
      <c r="R27" s="283"/>
      <c r="S27" s="495"/>
      <c r="T27" s="495"/>
      <c r="U27" s="495"/>
      <c r="V27" s="495"/>
      <c r="W27" s="495"/>
      <c r="X27" s="495"/>
      <c r="Y27" s="495"/>
      <c r="Z27" s="495"/>
      <c r="AA27" s="495"/>
      <c r="AB27" s="284" t="s">
        <v>57</v>
      </c>
      <c r="AC27" s="284"/>
      <c r="AD27" s="284"/>
      <c r="AE27" s="285"/>
      <c r="AF27" s="282" t="s">
        <v>54</v>
      </c>
      <c r="AG27" s="283"/>
      <c r="AH27" s="283"/>
      <c r="AI27" s="283"/>
      <c r="AJ27" s="496"/>
      <c r="AK27" s="496"/>
      <c r="AL27" s="496"/>
      <c r="AM27" s="496"/>
      <c r="AN27" s="496"/>
      <c r="AO27" s="496"/>
      <c r="AP27" s="496"/>
      <c r="AQ27" s="496"/>
      <c r="AR27" s="496"/>
      <c r="AS27" s="284" t="s">
        <v>57</v>
      </c>
      <c r="AT27" s="284"/>
      <c r="AU27" s="284"/>
      <c r="AV27" s="285"/>
    </row>
    <row r="28" spans="2:48" ht="21.95" customHeight="1">
      <c r="B28" s="304" t="s">
        <v>63</v>
      </c>
      <c r="C28" s="305"/>
      <c r="D28" s="305"/>
      <c r="E28" s="305"/>
      <c r="F28" s="305"/>
      <c r="G28" s="305"/>
      <c r="H28" s="305"/>
      <c r="I28" s="305"/>
      <c r="J28" s="305"/>
      <c r="K28" s="305"/>
      <c r="L28" s="305"/>
      <c r="M28" s="305"/>
      <c r="N28" s="306"/>
      <c r="O28" s="308" t="s">
        <v>52</v>
      </c>
      <c r="P28" s="309"/>
      <c r="Q28" s="309"/>
      <c r="R28" s="309"/>
      <c r="S28" s="497">
        <v>1990</v>
      </c>
      <c r="T28" s="497"/>
      <c r="U28" s="497"/>
      <c r="V28" s="497"/>
      <c r="W28" s="497"/>
      <c r="X28" s="497"/>
      <c r="Y28" s="497"/>
      <c r="Z28" s="497"/>
      <c r="AA28" s="497"/>
      <c r="AB28" s="311" t="s">
        <v>53</v>
      </c>
      <c r="AC28" s="311"/>
      <c r="AD28" s="311"/>
      <c r="AE28" s="312"/>
      <c r="AF28" s="308" t="s">
        <v>54</v>
      </c>
      <c r="AG28" s="309"/>
      <c r="AH28" s="309"/>
      <c r="AI28" s="309"/>
      <c r="AJ28" s="498"/>
      <c r="AK28" s="498"/>
      <c r="AL28" s="498"/>
      <c r="AM28" s="498"/>
      <c r="AN28" s="498"/>
      <c r="AO28" s="498"/>
      <c r="AP28" s="498"/>
      <c r="AQ28" s="498"/>
      <c r="AR28" s="498"/>
      <c r="AS28" s="311" t="s">
        <v>53</v>
      </c>
      <c r="AT28" s="311"/>
      <c r="AU28" s="311"/>
      <c r="AV28" s="312"/>
    </row>
    <row r="29" spans="2:48" ht="18" customHeight="1">
      <c r="B29" s="209" t="s">
        <v>64</v>
      </c>
      <c r="C29" s="329"/>
      <c r="D29" s="329"/>
      <c r="E29" s="329"/>
      <c r="F29" s="329"/>
      <c r="G29" s="329"/>
      <c r="H29" s="329"/>
      <c r="I29" s="329"/>
      <c r="J29" s="329"/>
      <c r="K29" s="329"/>
      <c r="L29" s="329"/>
      <c r="M29" s="329"/>
      <c r="N29" s="330"/>
      <c r="O29" s="336" t="s">
        <v>65</v>
      </c>
      <c r="P29" s="337"/>
      <c r="Q29" s="337"/>
      <c r="R29" s="337"/>
      <c r="S29" s="337"/>
      <c r="T29" s="338"/>
      <c r="U29" s="513" t="s">
        <v>190</v>
      </c>
      <c r="V29" s="513"/>
      <c r="W29" s="513"/>
      <c r="X29" s="513"/>
      <c r="Y29" s="513"/>
      <c r="Z29" s="513"/>
      <c r="AA29" s="513"/>
      <c r="AB29" s="513"/>
      <c r="AC29" s="513"/>
      <c r="AD29" s="513"/>
      <c r="AE29" s="513"/>
      <c r="AF29" s="513"/>
      <c r="AG29" s="513"/>
      <c r="AH29" s="513"/>
      <c r="AI29" s="513"/>
      <c r="AJ29" s="513"/>
      <c r="AK29" s="513"/>
      <c r="AL29" s="513"/>
      <c r="AM29" s="513"/>
      <c r="AN29" s="513"/>
      <c r="AO29" s="513"/>
      <c r="AP29" s="513"/>
      <c r="AQ29" s="513"/>
      <c r="AR29" s="513"/>
      <c r="AS29" s="513"/>
      <c r="AT29" s="513"/>
      <c r="AU29" s="513"/>
      <c r="AV29" s="514"/>
    </row>
    <row r="30" spans="2:48" ht="18" customHeight="1">
      <c r="B30" s="293"/>
      <c r="C30" s="331"/>
      <c r="D30" s="331"/>
      <c r="E30" s="331"/>
      <c r="F30" s="331"/>
      <c r="G30" s="331"/>
      <c r="H30" s="331"/>
      <c r="I30" s="331"/>
      <c r="J30" s="331"/>
      <c r="K30" s="331"/>
      <c r="L30" s="331"/>
      <c r="M30" s="331"/>
      <c r="N30" s="332"/>
      <c r="O30" s="341" t="s">
        <v>66</v>
      </c>
      <c r="P30" s="342"/>
      <c r="Q30" s="342"/>
      <c r="R30" s="342"/>
      <c r="S30" s="342"/>
      <c r="T30" s="343"/>
      <c r="U30" s="289" t="s">
        <v>12</v>
      </c>
      <c r="V30" s="289"/>
      <c r="W30" s="515">
        <v>123</v>
      </c>
      <c r="X30" s="515"/>
      <c r="Y30" s="515"/>
      <c r="Z30" s="24" t="s">
        <v>184</v>
      </c>
      <c r="AA30" s="516">
        <v>4567</v>
      </c>
      <c r="AB30" s="516"/>
      <c r="AC30" s="516"/>
      <c r="AD30" s="516"/>
      <c r="AE30" s="516"/>
      <c r="AF30" s="342"/>
      <c r="AG30" s="342"/>
      <c r="AH30" s="342"/>
      <c r="AI30" s="342"/>
      <c r="AJ30" s="342"/>
      <c r="AK30" s="342"/>
      <c r="AL30" s="342"/>
      <c r="AM30" s="342"/>
      <c r="AN30" s="342"/>
      <c r="AO30" s="342"/>
      <c r="AP30" s="342"/>
      <c r="AQ30" s="342"/>
      <c r="AR30" s="342"/>
      <c r="AS30" s="342"/>
      <c r="AT30" s="342"/>
      <c r="AU30" s="342"/>
      <c r="AV30" s="347"/>
    </row>
    <row r="31" spans="2:48" ht="18" customHeight="1">
      <c r="B31" s="293"/>
      <c r="C31" s="331"/>
      <c r="D31" s="331"/>
      <c r="E31" s="331"/>
      <c r="F31" s="331"/>
      <c r="G31" s="331"/>
      <c r="H31" s="331"/>
      <c r="I31" s="331"/>
      <c r="J31" s="331"/>
      <c r="K31" s="331"/>
      <c r="L31" s="331"/>
      <c r="M31" s="331"/>
      <c r="N31" s="332"/>
      <c r="O31" s="344"/>
      <c r="P31" s="345"/>
      <c r="Q31" s="345"/>
      <c r="R31" s="345"/>
      <c r="S31" s="345"/>
      <c r="T31" s="346"/>
      <c r="U31" s="499" t="s">
        <v>185</v>
      </c>
      <c r="V31" s="499"/>
      <c r="W31" s="499"/>
      <c r="X31" s="499"/>
      <c r="Y31" s="499"/>
      <c r="Z31" s="499"/>
      <c r="AA31" s="499"/>
      <c r="AB31" s="499"/>
      <c r="AC31" s="499"/>
      <c r="AD31" s="499"/>
      <c r="AE31" s="499"/>
      <c r="AF31" s="499"/>
      <c r="AG31" s="499"/>
      <c r="AH31" s="499"/>
      <c r="AI31" s="499"/>
      <c r="AJ31" s="499"/>
      <c r="AK31" s="499"/>
      <c r="AL31" s="499"/>
      <c r="AM31" s="499"/>
      <c r="AN31" s="499"/>
      <c r="AO31" s="499"/>
      <c r="AP31" s="499"/>
      <c r="AQ31" s="499"/>
      <c r="AR31" s="499"/>
      <c r="AS31" s="499"/>
      <c r="AT31" s="499"/>
      <c r="AU31" s="499"/>
      <c r="AV31" s="500"/>
    </row>
    <row r="32" spans="2:48" ht="18" customHeight="1">
      <c r="B32" s="293"/>
      <c r="C32" s="331"/>
      <c r="D32" s="331"/>
      <c r="E32" s="331"/>
      <c r="F32" s="331"/>
      <c r="G32" s="331"/>
      <c r="H32" s="331"/>
      <c r="I32" s="331"/>
      <c r="J32" s="331"/>
      <c r="K32" s="331"/>
      <c r="L32" s="331"/>
      <c r="M32" s="331"/>
      <c r="N32" s="332"/>
      <c r="O32" s="350" t="s">
        <v>67</v>
      </c>
      <c r="P32" s="351"/>
      <c r="Q32" s="351"/>
      <c r="R32" s="351"/>
      <c r="S32" s="351"/>
      <c r="T32" s="351"/>
      <c r="U32" s="501" t="s">
        <v>161</v>
      </c>
      <c r="V32" s="501"/>
      <c r="W32" s="501"/>
      <c r="X32" s="501"/>
      <c r="Y32" s="501"/>
      <c r="Z32" s="501"/>
      <c r="AA32" s="501"/>
      <c r="AB32" s="501"/>
      <c r="AC32" s="501"/>
      <c r="AD32" s="501"/>
      <c r="AE32" s="501"/>
      <c r="AF32" s="501"/>
      <c r="AG32" s="314" t="s">
        <v>68</v>
      </c>
      <c r="AH32" s="314"/>
      <c r="AI32" s="314"/>
      <c r="AJ32" s="314"/>
      <c r="AK32" s="314"/>
      <c r="AL32" s="502" t="s">
        <v>162</v>
      </c>
      <c r="AM32" s="502"/>
      <c r="AN32" s="502"/>
      <c r="AO32" s="502"/>
      <c r="AP32" s="502"/>
      <c r="AQ32" s="502"/>
      <c r="AR32" s="502"/>
      <c r="AS32" s="502"/>
      <c r="AT32" s="502"/>
      <c r="AU32" s="502"/>
      <c r="AV32" s="503"/>
    </row>
    <row r="33" spans="2:48" ht="18" customHeight="1">
      <c r="B33" s="333"/>
      <c r="C33" s="334"/>
      <c r="D33" s="334"/>
      <c r="E33" s="334"/>
      <c r="F33" s="334"/>
      <c r="G33" s="334"/>
      <c r="H33" s="334"/>
      <c r="I33" s="334"/>
      <c r="J33" s="334"/>
      <c r="K33" s="334"/>
      <c r="L33" s="334"/>
      <c r="M33" s="334"/>
      <c r="N33" s="335"/>
      <c r="O33" s="317" t="s">
        <v>69</v>
      </c>
      <c r="P33" s="318"/>
      <c r="Q33" s="318"/>
      <c r="R33" s="318"/>
      <c r="S33" s="318"/>
      <c r="T33" s="318"/>
      <c r="U33" s="504" t="s">
        <v>179</v>
      </c>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6"/>
    </row>
    <row r="34" spans="2:48" ht="18" customHeight="1">
      <c r="B34" s="322" t="s">
        <v>70</v>
      </c>
      <c r="C34" s="322"/>
      <c r="D34" s="322"/>
      <c r="E34" s="322"/>
      <c r="F34" s="322"/>
      <c r="G34" s="322"/>
      <c r="H34" s="322"/>
      <c r="I34" s="322"/>
      <c r="J34" s="322"/>
      <c r="K34" s="322" t="s">
        <v>71</v>
      </c>
      <c r="L34" s="322"/>
      <c r="M34" s="322"/>
      <c r="N34" s="322"/>
      <c r="O34" s="507" t="s">
        <v>149</v>
      </c>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508"/>
      <c r="AO34" s="508"/>
      <c r="AP34" s="508"/>
      <c r="AQ34" s="508"/>
      <c r="AR34" s="508"/>
      <c r="AS34" s="508"/>
      <c r="AT34" s="508"/>
      <c r="AU34" s="508"/>
      <c r="AV34" s="509"/>
    </row>
    <row r="35" spans="2:48" ht="18" customHeight="1">
      <c r="B35" s="322"/>
      <c r="C35" s="322"/>
      <c r="D35" s="322"/>
      <c r="E35" s="322"/>
      <c r="F35" s="322"/>
      <c r="G35" s="322"/>
      <c r="H35" s="322"/>
      <c r="I35" s="322"/>
      <c r="J35" s="322"/>
      <c r="K35" s="322"/>
      <c r="L35" s="322"/>
      <c r="M35" s="322"/>
      <c r="N35" s="322"/>
      <c r="O35" s="510"/>
      <c r="P35" s="511"/>
      <c r="Q35" s="511"/>
      <c r="R35" s="511"/>
      <c r="S35" s="511"/>
      <c r="T35" s="511"/>
      <c r="U35" s="511"/>
      <c r="V35" s="511"/>
      <c r="W35" s="511"/>
      <c r="X35" s="511"/>
      <c r="Y35" s="511"/>
      <c r="Z35" s="511"/>
      <c r="AA35" s="511"/>
      <c r="AB35" s="511"/>
      <c r="AC35" s="511"/>
      <c r="AD35" s="511"/>
      <c r="AE35" s="511"/>
      <c r="AF35" s="511"/>
      <c r="AG35" s="511"/>
      <c r="AH35" s="511"/>
      <c r="AI35" s="511"/>
      <c r="AJ35" s="511"/>
      <c r="AK35" s="511"/>
      <c r="AL35" s="511"/>
      <c r="AM35" s="511"/>
      <c r="AN35" s="511"/>
      <c r="AO35" s="511"/>
      <c r="AP35" s="511"/>
      <c r="AQ35" s="511"/>
      <c r="AR35" s="511"/>
      <c r="AS35" s="511"/>
      <c r="AT35" s="511"/>
      <c r="AU35" s="511"/>
      <c r="AV35" s="512"/>
    </row>
    <row r="36" spans="2:48" ht="18" customHeight="1">
      <c r="B36" s="322"/>
      <c r="C36" s="322"/>
      <c r="D36" s="322"/>
      <c r="E36" s="322"/>
      <c r="F36" s="322"/>
      <c r="G36" s="322"/>
      <c r="H36" s="322"/>
      <c r="I36" s="322"/>
      <c r="J36" s="322"/>
      <c r="K36" s="322" t="s">
        <v>72</v>
      </c>
      <c r="L36" s="322"/>
      <c r="M36" s="322"/>
      <c r="N36" s="322"/>
      <c r="O36" s="507" t="s">
        <v>188</v>
      </c>
      <c r="P36" s="508"/>
      <c r="Q36" s="508"/>
      <c r="R36" s="508"/>
      <c r="S36" s="508"/>
      <c r="T36" s="508"/>
      <c r="U36" s="508"/>
      <c r="V36" s="508"/>
      <c r="W36" s="508"/>
      <c r="X36" s="508"/>
      <c r="Y36" s="508"/>
      <c r="Z36" s="508"/>
      <c r="AA36" s="508"/>
      <c r="AB36" s="508"/>
      <c r="AC36" s="508"/>
      <c r="AD36" s="508"/>
      <c r="AE36" s="508"/>
      <c r="AF36" s="508"/>
      <c r="AG36" s="508"/>
      <c r="AH36" s="508"/>
      <c r="AI36" s="508"/>
      <c r="AJ36" s="508"/>
      <c r="AK36" s="508"/>
      <c r="AL36" s="508"/>
      <c r="AM36" s="508"/>
      <c r="AN36" s="508"/>
      <c r="AO36" s="508"/>
      <c r="AP36" s="508"/>
      <c r="AQ36" s="508"/>
      <c r="AR36" s="508"/>
      <c r="AS36" s="508"/>
      <c r="AT36" s="508"/>
      <c r="AU36" s="508"/>
      <c r="AV36" s="509"/>
    </row>
    <row r="37" spans="2:48" ht="18" customHeight="1">
      <c r="B37" s="322"/>
      <c r="C37" s="322"/>
      <c r="D37" s="322"/>
      <c r="E37" s="322"/>
      <c r="F37" s="322"/>
      <c r="G37" s="322"/>
      <c r="H37" s="322"/>
      <c r="I37" s="322"/>
      <c r="J37" s="322"/>
      <c r="K37" s="322"/>
      <c r="L37" s="322"/>
      <c r="M37" s="322"/>
      <c r="N37" s="322"/>
      <c r="O37" s="510"/>
      <c r="P37" s="511"/>
      <c r="Q37" s="511"/>
      <c r="R37" s="511"/>
      <c r="S37" s="511"/>
      <c r="T37" s="511"/>
      <c r="U37" s="511"/>
      <c r="V37" s="511"/>
      <c r="W37" s="511"/>
      <c r="X37" s="511"/>
      <c r="Y37" s="511"/>
      <c r="Z37" s="511"/>
      <c r="AA37" s="511"/>
      <c r="AB37" s="511"/>
      <c r="AC37" s="511"/>
      <c r="AD37" s="511"/>
      <c r="AE37" s="511"/>
      <c r="AF37" s="511"/>
      <c r="AG37" s="511"/>
      <c r="AH37" s="511"/>
      <c r="AI37" s="511"/>
      <c r="AJ37" s="511"/>
      <c r="AK37" s="511"/>
      <c r="AL37" s="511"/>
      <c r="AM37" s="511"/>
      <c r="AN37" s="511"/>
      <c r="AO37" s="511"/>
      <c r="AP37" s="511"/>
      <c r="AQ37" s="511"/>
      <c r="AR37" s="511"/>
      <c r="AS37" s="511"/>
      <c r="AT37" s="511"/>
      <c r="AU37" s="511"/>
      <c r="AV37" s="512"/>
    </row>
    <row r="38" spans="2:48" ht="18" customHeight="1">
      <c r="B38" s="209" t="s">
        <v>73</v>
      </c>
      <c r="C38" s="329"/>
      <c r="D38" s="329"/>
      <c r="E38" s="329"/>
      <c r="F38" s="329"/>
      <c r="G38" s="329"/>
      <c r="H38" s="329"/>
      <c r="I38" s="329"/>
      <c r="J38" s="329"/>
      <c r="K38" s="329"/>
      <c r="L38" s="329"/>
      <c r="M38" s="329"/>
      <c r="N38" s="330"/>
      <c r="O38" s="336" t="s">
        <v>65</v>
      </c>
      <c r="P38" s="337"/>
      <c r="Q38" s="337"/>
      <c r="R38" s="337"/>
      <c r="S38" s="337"/>
      <c r="T38" s="338"/>
      <c r="U38" s="513"/>
      <c r="V38" s="513"/>
      <c r="W38" s="513"/>
      <c r="X38" s="513"/>
      <c r="Y38" s="513"/>
      <c r="Z38" s="513"/>
      <c r="AA38" s="513"/>
      <c r="AB38" s="513"/>
      <c r="AC38" s="513"/>
      <c r="AD38" s="513"/>
      <c r="AE38" s="513"/>
      <c r="AF38" s="513"/>
      <c r="AG38" s="513"/>
      <c r="AH38" s="513"/>
      <c r="AI38" s="513"/>
      <c r="AJ38" s="513"/>
      <c r="AK38" s="513"/>
      <c r="AL38" s="513"/>
      <c r="AM38" s="513"/>
      <c r="AN38" s="513"/>
      <c r="AO38" s="513"/>
      <c r="AP38" s="513"/>
      <c r="AQ38" s="513"/>
      <c r="AR38" s="513"/>
      <c r="AS38" s="513"/>
      <c r="AT38" s="513"/>
      <c r="AU38" s="513"/>
      <c r="AV38" s="514"/>
    </row>
    <row r="39" spans="2:48" ht="18" customHeight="1">
      <c r="B39" s="293"/>
      <c r="C39" s="331"/>
      <c r="D39" s="331"/>
      <c r="E39" s="331"/>
      <c r="F39" s="331"/>
      <c r="G39" s="331"/>
      <c r="H39" s="331"/>
      <c r="I39" s="331"/>
      <c r="J39" s="331"/>
      <c r="K39" s="331"/>
      <c r="L39" s="331"/>
      <c r="M39" s="331"/>
      <c r="N39" s="332"/>
      <c r="O39" s="341" t="s">
        <v>66</v>
      </c>
      <c r="P39" s="342"/>
      <c r="Q39" s="342"/>
      <c r="R39" s="342"/>
      <c r="S39" s="342"/>
      <c r="T39" s="343"/>
      <c r="U39" s="289" t="s">
        <v>12</v>
      </c>
      <c r="V39" s="289"/>
      <c r="W39" s="515"/>
      <c r="X39" s="515"/>
      <c r="Y39" s="515"/>
      <c r="Z39" s="24" t="s">
        <v>184</v>
      </c>
      <c r="AA39" s="515"/>
      <c r="AB39" s="515"/>
      <c r="AC39" s="515"/>
      <c r="AD39" s="515"/>
      <c r="AE39" s="515"/>
      <c r="AF39" s="520"/>
      <c r="AG39" s="520"/>
      <c r="AH39" s="520"/>
      <c r="AI39" s="520"/>
      <c r="AJ39" s="520"/>
      <c r="AK39" s="520"/>
      <c r="AL39" s="520"/>
      <c r="AM39" s="520"/>
      <c r="AN39" s="520"/>
      <c r="AO39" s="520"/>
      <c r="AP39" s="520"/>
      <c r="AQ39" s="520"/>
      <c r="AR39" s="520"/>
      <c r="AS39" s="520"/>
      <c r="AT39" s="520"/>
      <c r="AU39" s="520"/>
      <c r="AV39" s="521"/>
    </row>
    <row r="40" spans="2:48" ht="18" customHeight="1">
      <c r="B40" s="293"/>
      <c r="C40" s="331"/>
      <c r="D40" s="331"/>
      <c r="E40" s="331"/>
      <c r="F40" s="331"/>
      <c r="G40" s="331"/>
      <c r="H40" s="331"/>
      <c r="I40" s="331"/>
      <c r="J40" s="331"/>
      <c r="K40" s="331"/>
      <c r="L40" s="331"/>
      <c r="M40" s="331"/>
      <c r="N40" s="332"/>
      <c r="O40" s="344"/>
      <c r="P40" s="345"/>
      <c r="Q40" s="345"/>
      <c r="R40" s="345"/>
      <c r="S40" s="345"/>
      <c r="T40" s="346"/>
      <c r="U40" s="499"/>
      <c r="V40" s="499"/>
      <c r="W40" s="499"/>
      <c r="X40" s="499"/>
      <c r="Y40" s="499"/>
      <c r="Z40" s="499"/>
      <c r="AA40" s="499"/>
      <c r="AB40" s="499"/>
      <c r="AC40" s="499"/>
      <c r="AD40" s="499"/>
      <c r="AE40" s="499"/>
      <c r="AF40" s="499"/>
      <c r="AG40" s="499"/>
      <c r="AH40" s="499"/>
      <c r="AI40" s="499"/>
      <c r="AJ40" s="499"/>
      <c r="AK40" s="499"/>
      <c r="AL40" s="499"/>
      <c r="AM40" s="499"/>
      <c r="AN40" s="499"/>
      <c r="AO40" s="499"/>
      <c r="AP40" s="499"/>
      <c r="AQ40" s="499"/>
      <c r="AR40" s="499"/>
      <c r="AS40" s="499"/>
      <c r="AT40" s="499"/>
      <c r="AU40" s="499"/>
      <c r="AV40" s="500"/>
    </row>
    <row r="41" spans="2:48" ht="18" customHeight="1">
      <c r="B41" s="293"/>
      <c r="C41" s="331"/>
      <c r="D41" s="331"/>
      <c r="E41" s="331"/>
      <c r="F41" s="331"/>
      <c r="G41" s="331"/>
      <c r="H41" s="331"/>
      <c r="I41" s="331"/>
      <c r="J41" s="331"/>
      <c r="K41" s="331"/>
      <c r="L41" s="331"/>
      <c r="M41" s="331"/>
      <c r="N41" s="332"/>
      <c r="O41" s="350" t="s">
        <v>67</v>
      </c>
      <c r="P41" s="351"/>
      <c r="Q41" s="351"/>
      <c r="R41" s="351"/>
      <c r="S41" s="351"/>
      <c r="T41" s="351"/>
      <c r="U41" s="501"/>
      <c r="V41" s="501"/>
      <c r="W41" s="501"/>
      <c r="X41" s="501"/>
      <c r="Y41" s="501"/>
      <c r="Z41" s="501"/>
      <c r="AA41" s="501"/>
      <c r="AB41" s="501"/>
      <c r="AC41" s="501"/>
      <c r="AD41" s="501"/>
      <c r="AE41" s="501"/>
      <c r="AF41" s="501"/>
      <c r="AG41" s="314" t="s">
        <v>68</v>
      </c>
      <c r="AH41" s="314"/>
      <c r="AI41" s="314"/>
      <c r="AJ41" s="314"/>
      <c r="AK41" s="314"/>
      <c r="AL41" s="502"/>
      <c r="AM41" s="502"/>
      <c r="AN41" s="502"/>
      <c r="AO41" s="502"/>
      <c r="AP41" s="502"/>
      <c r="AQ41" s="502"/>
      <c r="AR41" s="502"/>
      <c r="AS41" s="502"/>
      <c r="AT41" s="502"/>
      <c r="AU41" s="502"/>
      <c r="AV41" s="503"/>
    </row>
    <row r="42" spans="2:48" ht="18" customHeight="1">
      <c r="B42" s="333"/>
      <c r="C42" s="334"/>
      <c r="D42" s="334"/>
      <c r="E42" s="334"/>
      <c r="F42" s="334"/>
      <c r="G42" s="334"/>
      <c r="H42" s="334"/>
      <c r="I42" s="334"/>
      <c r="J42" s="334"/>
      <c r="K42" s="334"/>
      <c r="L42" s="334"/>
      <c r="M42" s="334"/>
      <c r="N42" s="335"/>
      <c r="O42" s="317" t="s">
        <v>69</v>
      </c>
      <c r="P42" s="318"/>
      <c r="Q42" s="318"/>
      <c r="R42" s="318"/>
      <c r="S42" s="318"/>
      <c r="T42" s="318"/>
      <c r="U42" s="504"/>
      <c r="V42" s="505"/>
      <c r="W42" s="505"/>
      <c r="X42" s="505"/>
      <c r="Y42" s="505"/>
      <c r="Z42" s="505"/>
      <c r="AA42" s="505"/>
      <c r="AB42" s="505"/>
      <c r="AC42" s="505"/>
      <c r="AD42" s="505"/>
      <c r="AE42" s="505"/>
      <c r="AF42" s="505"/>
      <c r="AG42" s="505"/>
      <c r="AH42" s="505"/>
      <c r="AI42" s="505"/>
      <c r="AJ42" s="505"/>
      <c r="AK42" s="505"/>
      <c r="AL42" s="505"/>
      <c r="AM42" s="505"/>
      <c r="AN42" s="505"/>
      <c r="AO42" s="505"/>
      <c r="AP42" s="505"/>
      <c r="AQ42" s="505"/>
      <c r="AR42" s="505"/>
      <c r="AS42" s="505"/>
      <c r="AT42" s="505"/>
      <c r="AU42" s="505"/>
      <c r="AV42" s="506"/>
    </row>
    <row r="43" spans="2:48" ht="18.600000000000001" customHeight="1">
      <c r="B43" s="209" t="s">
        <v>74</v>
      </c>
      <c r="C43" s="234"/>
      <c r="D43" s="234"/>
      <c r="E43" s="234"/>
      <c r="F43" s="234"/>
      <c r="G43" s="234"/>
      <c r="H43" s="234"/>
      <c r="I43" s="234"/>
      <c r="J43" s="234"/>
      <c r="K43" s="234"/>
      <c r="L43" s="234"/>
      <c r="M43" s="234"/>
      <c r="N43" s="235"/>
      <c r="O43" s="360" t="s">
        <v>65</v>
      </c>
      <c r="P43" s="361"/>
      <c r="Q43" s="361"/>
      <c r="R43" s="361"/>
      <c r="S43" s="361"/>
      <c r="T43" s="361"/>
      <c r="U43" s="513" t="s">
        <v>190</v>
      </c>
      <c r="V43" s="513"/>
      <c r="W43" s="513"/>
      <c r="X43" s="513"/>
      <c r="Y43" s="513"/>
      <c r="Z43" s="513"/>
      <c r="AA43" s="513"/>
      <c r="AB43" s="513"/>
      <c r="AC43" s="513"/>
      <c r="AD43" s="513"/>
      <c r="AE43" s="513"/>
      <c r="AF43" s="513"/>
      <c r="AG43" s="513"/>
      <c r="AH43" s="513"/>
      <c r="AI43" s="513"/>
      <c r="AJ43" s="513"/>
      <c r="AK43" s="513"/>
      <c r="AL43" s="513"/>
      <c r="AM43" s="513"/>
      <c r="AN43" s="513"/>
      <c r="AO43" s="513"/>
      <c r="AP43" s="513"/>
      <c r="AQ43" s="513"/>
      <c r="AR43" s="513"/>
      <c r="AS43" s="513"/>
      <c r="AT43" s="513"/>
      <c r="AU43" s="513"/>
      <c r="AV43" s="514"/>
    </row>
    <row r="44" spans="2:48" ht="18.600000000000001" customHeight="1">
      <c r="B44" s="293"/>
      <c r="C44" s="294"/>
      <c r="D44" s="294"/>
      <c r="E44" s="294"/>
      <c r="F44" s="294"/>
      <c r="G44" s="294"/>
      <c r="H44" s="294"/>
      <c r="I44" s="294"/>
      <c r="J44" s="294"/>
      <c r="K44" s="294"/>
      <c r="L44" s="294"/>
      <c r="M44" s="294"/>
      <c r="N44" s="359"/>
      <c r="O44" s="362" t="s">
        <v>67</v>
      </c>
      <c r="P44" s="363"/>
      <c r="Q44" s="363"/>
      <c r="R44" s="363"/>
      <c r="S44" s="363"/>
      <c r="T44" s="363"/>
      <c r="U44" s="501" t="s">
        <v>161</v>
      </c>
      <c r="V44" s="501"/>
      <c r="W44" s="501"/>
      <c r="X44" s="501"/>
      <c r="Y44" s="501"/>
      <c r="Z44" s="501"/>
      <c r="AA44" s="501"/>
      <c r="AB44" s="501"/>
      <c r="AC44" s="501"/>
      <c r="AD44" s="501"/>
      <c r="AE44" s="501"/>
      <c r="AF44" s="501"/>
      <c r="AG44" s="352" t="s">
        <v>68</v>
      </c>
      <c r="AH44" s="352"/>
      <c r="AI44" s="352"/>
      <c r="AJ44" s="352"/>
      <c r="AK44" s="352"/>
      <c r="AL44" s="502" t="s">
        <v>162</v>
      </c>
      <c r="AM44" s="502"/>
      <c r="AN44" s="502"/>
      <c r="AO44" s="502"/>
      <c r="AP44" s="502"/>
      <c r="AQ44" s="502"/>
      <c r="AR44" s="502"/>
      <c r="AS44" s="502"/>
      <c r="AT44" s="502"/>
      <c r="AU44" s="502"/>
      <c r="AV44" s="503"/>
    </row>
    <row r="45" spans="2:48" ht="18.600000000000001" customHeight="1">
      <c r="B45" s="353" t="s">
        <v>75</v>
      </c>
      <c r="C45" s="354"/>
      <c r="D45" s="354"/>
      <c r="E45" s="354"/>
      <c r="F45" s="354"/>
      <c r="G45" s="354"/>
      <c r="H45" s="354"/>
      <c r="I45" s="354"/>
      <c r="J45" s="354"/>
      <c r="K45" s="354"/>
      <c r="L45" s="354"/>
      <c r="M45" s="354"/>
      <c r="N45" s="355"/>
      <c r="O45" s="517" t="s">
        <v>149</v>
      </c>
      <c r="P45" s="518"/>
      <c r="Q45" s="518"/>
      <c r="R45" s="518"/>
      <c r="S45" s="518"/>
      <c r="T45" s="518"/>
      <c r="U45" s="518"/>
      <c r="V45" s="518"/>
      <c r="W45" s="518"/>
      <c r="X45" s="518"/>
      <c r="Y45" s="518"/>
      <c r="Z45" s="518"/>
      <c r="AA45" s="519"/>
      <c r="AB45" s="353" t="s">
        <v>76</v>
      </c>
      <c r="AC45" s="354"/>
      <c r="AD45" s="354"/>
      <c r="AE45" s="354"/>
      <c r="AF45" s="354"/>
      <c r="AG45" s="354"/>
      <c r="AH45" s="354"/>
      <c r="AI45" s="354"/>
      <c r="AJ45" s="354"/>
      <c r="AK45" s="355"/>
      <c r="AL45" s="517" t="s">
        <v>188</v>
      </c>
      <c r="AM45" s="518"/>
      <c r="AN45" s="518"/>
      <c r="AO45" s="518"/>
      <c r="AP45" s="518"/>
      <c r="AQ45" s="518"/>
      <c r="AR45" s="518"/>
      <c r="AS45" s="518"/>
      <c r="AT45" s="518"/>
      <c r="AU45" s="518"/>
      <c r="AV45" s="519"/>
    </row>
    <row r="46" spans="2:48" ht="18.600000000000001" customHeight="1">
      <c r="B46" s="353" t="s">
        <v>77</v>
      </c>
      <c r="C46" s="354"/>
      <c r="D46" s="354"/>
      <c r="E46" s="354"/>
      <c r="F46" s="354"/>
      <c r="G46" s="354"/>
      <c r="H46" s="354"/>
      <c r="I46" s="354"/>
      <c r="J46" s="354"/>
      <c r="K46" s="354"/>
      <c r="L46" s="354"/>
      <c r="M46" s="354"/>
      <c r="N46" s="355"/>
      <c r="O46" s="517">
        <v>12345</v>
      </c>
      <c r="P46" s="518"/>
      <c r="Q46" s="518"/>
      <c r="R46" s="518"/>
      <c r="S46" s="518"/>
      <c r="T46" s="518"/>
      <c r="U46" s="518"/>
      <c r="V46" s="518"/>
      <c r="W46" s="518"/>
      <c r="X46" s="518"/>
      <c r="Y46" s="518"/>
      <c r="Z46" s="518"/>
      <c r="AA46" s="519"/>
      <c r="AB46" s="368" t="s">
        <v>78</v>
      </c>
      <c r="AC46" s="368"/>
      <c r="AD46" s="368"/>
      <c r="AE46" s="368"/>
      <c r="AF46" s="368"/>
      <c r="AG46" s="368"/>
      <c r="AH46" s="368"/>
      <c r="AI46" s="368"/>
      <c r="AJ46" s="368"/>
      <c r="AK46" s="368"/>
      <c r="AL46" s="522">
        <v>12345</v>
      </c>
      <c r="AM46" s="522"/>
      <c r="AN46" s="522"/>
      <c r="AO46" s="522"/>
      <c r="AP46" s="522"/>
      <c r="AQ46" s="522"/>
      <c r="AR46" s="522"/>
      <c r="AS46" s="522"/>
      <c r="AT46" s="522"/>
      <c r="AU46" s="522"/>
      <c r="AV46" s="522"/>
    </row>
    <row r="47" spans="2:48" ht="18.600000000000001" customHeight="1">
      <c r="B47" s="353" t="s">
        <v>79</v>
      </c>
      <c r="C47" s="354"/>
      <c r="D47" s="354"/>
      <c r="E47" s="354"/>
      <c r="F47" s="354"/>
      <c r="G47" s="354"/>
      <c r="H47" s="354"/>
      <c r="I47" s="354"/>
      <c r="J47" s="354"/>
      <c r="K47" s="354"/>
      <c r="L47" s="354"/>
      <c r="M47" s="354"/>
      <c r="N47" s="355"/>
      <c r="O47" s="517" t="s">
        <v>191</v>
      </c>
      <c r="P47" s="518"/>
      <c r="Q47" s="518"/>
      <c r="R47" s="518"/>
      <c r="S47" s="518"/>
      <c r="T47" s="518"/>
      <c r="U47" s="518"/>
      <c r="V47" s="518"/>
      <c r="W47" s="518"/>
      <c r="X47" s="518"/>
      <c r="Y47" s="518"/>
      <c r="Z47" s="518"/>
      <c r="AA47" s="518"/>
      <c r="AB47" s="518"/>
      <c r="AC47" s="518"/>
      <c r="AD47" s="518"/>
      <c r="AE47" s="518"/>
      <c r="AF47" s="518"/>
      <c r="AG47" s="518"/>
      <c r="AH47" s="518"/>
      <c r="AI47" s="518"/>
      <c r="AJ47" s="518"/>
      <c r="AK47" s="518"/>
      <c r="AL47" s="518"/>
      <c r="AM47" s="518"/>
      <c r="AN47" s="518"/>
      <c r="AO47" s="518"/>
      <c r="AP47" s="518"/>
      <c r="AQ47" s="518"/>
      <c r="AR47" s="518"/>
      <c r="AS47" s="518"/>
      <c r="AT47" s="518"/>
      <c r="AU47" s="518"/>
      <c r="AV47" s="519"/>
    </row>
    <row r="48" spans="2:48" ht="18.600000000000001" customHeight="1">
      <c r="B48" s="353" t="s">
        <v>80</v>
      </c>
      <c r="C48" s="354"/>
      <c r="D48" s="354"/>
      <c r="E48" s="354"/>
      <c r="F48" s="354"/>
      <c r="G48" s="354"/>
      <c r="H48" s="354"/>
      <c r="I48" s="354"/>
      <c r="J48" s="354"/>
      <c r="K48" s="354"/>
      <c r="L48" s="354"/>
      <c r="M48" s="354"/>
      <c r="N48" s="355"/>
      <c r="O48" s="517" t="s">
        <v>149</v>
      </c>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518"/>
      <c r="AN48" s="518"/>
      <c r="AO48" s="518"/>
      <c r="AP48" s="518"/>
      <c r="AQ48" s="518"/>
      <c r="AR48" s="518"/>
      <c r="AS48" s="518"/>
      <c r="AT48" s="518"/>
      <c r="AU48" s="518"/>
      <c r="AV48" s="519"/>
    </row>
    <row r="49" spans="2:48" s="10" customFormat="1" ht="43.9" customHeight="1">
      <c r="B49" s="364" t="s">
        <v>81</v>
      </c>
      <c r="C49" s="354"/>
      <c r="D49" s="354"/>
      <c r="E49" s="354"/>
      <c r="F49" s="354"/>
      <c r="G49" s="354"/>
      <c r="H49" s="354"/>
      <c r="I49" s="354"/>
      <c r="J49" s="354"/>
      <c r="K49" s="354"/>
      <c r="L49" s="354"/>
      <c r="M49" s="354"/>
      <c r="N49" s="355"/>
      <c r="O49" s="517" t="s">
        <v>192</v>
      </c>
      <c r="P49" s="518"/>
      <c r="Q49" s="518"/>
      <c r="R49" s="518"/>
      <c r="S49" s="518"/>
      <c r="T49" s="518"/>
      <c r="U49" s="518"/>
      <c r="V49" s="518"/>
      <c r="W49" s="518"/>
      <c r="X49" s="518"/>
      <c r="Y49" s="518"/>
      <c r="Z49" s="518"/>
      <c r="AA49" s="518"/>
      <c r="AB49" s="518"/>
      <c r="AC49" s="518"/>
      <c r="AD49" s="518"/>
      <c r="AE49" s="518"/>
      <c r="AF49" s="518"/>
      <c r="AG49" s="518"/>
      <c r="AH49" s="518"/>
      <c r="AI49" s="518"/>
      <c r="AJ49" s="518"/>
      <c r="AK49" s="518"/>
      <c r="AL49" s="518"/>
      <c r="AM49" s="518"/>
      <c r="AN49" s="518"/>
      <c r="AO49" s="518"/>
      <c r="AP49" s="518"/>
      <c r="AQ49" s="518"/>
      <c r="AR49" s="518"/>
      <c r="AS49" s="518"/>
      <c r="AT49" s="518"/>
      <c r="AU49" s="518"/>
      <c r="AV49" s="519"/>
    </row>
    <row r="50" spans="2:48" s="10" customFormat="1" ht="18.95" customHeight="1">
      <c r="B50" s="353" t="s">
        <v>82</v>
      </c>
      <c r="C50" s="354"/>
      <c r="D50" s="354"/>
      <c r="E50" s="354"/>
      <c r="F50" s="354"/>
      <c r="G50" s="354"/>
      <c r="H50" s="354"/>
      <c r="I50" s="354"/>
      <c r="J50" s="354"/>
      <c r="K50" s="354"/>
      <c r="L50" s="354"/>
      <c r="M50" s="354"/>
      <c r="N50" s="355"/>
      <c r="O50" s="517" t="s">
        <v>188</v>
      </c>
      <c r="P50" s="518"/>
      <c r="Q50" s="518"/>
      <c r="R50" s="518"/>
      <c r="S50" s="518"/>
      <c r="T50" s="518"/>
      <c r="U50" s="518"/>
      <c r="V50" s="518"/>
      <c r="W50" s="518"/>
      <c r="X50" s="518"/>
      <c r="Y50" s="518"/>
      <c r="Z50" s="518"/>
      <c r="AA50" s="518"/>
      <c r="AB50" s="518"/>
      <c r="AC50" s="518"/>
      <c r="AD50" s="518"/>
      <c r="AE50" s="518"/>
      <c r="AF50" s="518"/>
      <c r="AG50" s="518"/>
      <c r="AH50" s="518"/>
      <c r="AI50" s="518"/>
      <c r="AJ50" s="518"/>
      <c r="AK50" s="518"/>
      <c r="AL50" s="518"/>
      <c r="AM50" s="518"/>
      <c r="AN50" s="518"/>
      <c r="AO50" s="518"/>
      <c r="AP50" s="518"/>
      <c r="AQ50" s="518"/>
      <c r="AR50" s="518"/>
      <c r="AS50" s="518"/>
      <c r="AT50" s="518"/>
      <c r="AU50" s="518"/>
      <c r="AV50" s="519"/>
    </row>
    <row r="51" spans="2:48" s="10" customFormat="1" ht="40.15" customHeight="1">
      <c r="B51" s="372" t="s">
        <v>83</v>
      </c>
      <c r="C51" s="373"/>
      <c r="D51" s="373"/>
      <c r="E51" s="373"/>
      <c r="F51" s="373"/>
      <c r="G51" s="373"/>
      <c r="H51" s="373"/>
      <c r="I51" s="373"/>
      <c r="J51" s="373"/>
      <c r="K51" s="373"/>
      <c r="L51" s="373"/>
      <c r="M51" s="373"/>
      <c r="N51" s="374"/>
      <c r="O51" s="524" t="s">
        <v>193</v>
      </c>
      <c r="P51" s="518"/>
      <c r="Q51" s="518"/>
      <c r="R51" s="518"/>
      <c r="S51" s="518"/>
      <c r="T51" s="518"/>
      <c r="U51" s="518"/>
      <c r="V51" s="518"/>
      <c r="W51" s="518"/>
      <c r="X51" s="518"/>
      <c r="Y51" s="518"/>
      <c r="Z51" s="518"/>
      <c r="AA51" s="518"/>
      <c r="AB51" s="518"/>
      <c r="AC51" s="518"/>
      <c r="AD51" s="518"/>
      <c r="AE51" s="518"/>
      <c r="AF51" s="518"/>
      <c r="AG51" s="518"/>
      <c r="AH51" s="518"/>
      <c r="AI51" s="518"/>
      <c r="AJ51" s="518"/>
      <c r="AK51" s="518"/>
      <c r="AL51" s="518"/>
      <c r="AM51" s="518"/>
      <c r="AN51" s="518"/>
      <c r="AO51" s="518"/>
      <c r="AP51" s="518"/>
      <c r="AQ51" s="518"/>
      <c r="AR51" s="518"/>
      <c r="AS51" s="518"/>
      <c r="AT51" s="518"/>
      <c r="AU51" s="518"/>
      <c r="AV51" s="519"/>
    </row>
    <row r="52" spans="2:48" s="10" customFormat="1" ht="27.6" customHeight="1">
      <c r="B52" s="364" t="s">
        <v>84</v>
      </c>
      <c r="C52" s="376"/>
      <c r="D52" s="376"/>
      <c r="E52" s="376"/>
      <c r="F52" s="376"/>
      <c r="G52" s="376"/>
      <c r="H52" s="376"/>
      <c r="I52" s="376"/>
      <c r="J52" s="376"/>
      <c r="K52" s="376"/>
      <c r="L52" s="376"/>
      <c r="M52" s="376"/>
      <c r="N52" s="377"/>
      <c r="O52" s="517" t="s">
        <v>188</v>
      </c>
      <c r="P52" s="518"/>
      <c r="Q52" s="518"/>
      <c r="R52" s="518"/>
      <c r="S52" s="518"/>
      <c r="T52" s="518"/>
      <c r="U52" s="518"/>
      <c r="V52" s="518"/>
      <c r="W52" s="518"/>
      <c r="X52" s="518"/>
      <c r="Y52" s="518"/>
      <c r="Z52" s="518"/>
      <c r="AA52" s="518"/>
      <c r="AB52" s="518"/>
      <c r="AC52" s="518"/>
      <c r="AD52" s="518"/>
      <c r="AE52" s="518"/>
      <c r="AF52" s="518"/>
      <c r="AG52" s="518"/>
      <c r="AH52" s="518"/>
      <c r="AI52" s="518"/>
      <c r="AJ52" s="518"/>
      <c r="AK52" s="518"/>
      <c r="AL52" s="518"/>
      <c r="AM52" s="518"/>
      <c r="AN52" s="518"/>
      <c r="AO52" s="518"/>
      <c r="AP52" s="518"/>
      <c r="AQ52" s="518"/>
      <c r="AR52" s="518"/>
      <c r="AS52" s="518"/>
      <c r="AT52" s="518"/>
      <c r="AU52" s="518"/>
      <c r="AV52" s="519"/>
    </row>
    <row r="53" spans="2:48" s="10" customFormat="1" ht="18" customHeight="1">
      <c r="B53" s="221" t="s">
        <v>85</v>
      </c>
      <c r="C53" s="210"/>
      <c r="D53" s="210"/>
      <c r="E53" s="210"/>
      <c r="F53" s="210"/>
      <c r="G53" s="210"/>
      <c r="H53" s="210"/>
      <c r="I53" s="210"/>
      <c r="J53" s="210"/>
      <c r="K53" s="210"/>
      <c r="L53" s="210"/>
      <c r="M53" s="210"/>
      <c r="N53" s="211"/>
      <c r="O53" s="525" t="s">
        <v>194</v>
      </c>
      <c r="P53" s="526"/>
      <c r="Q53" s="526"/>
      <c r="R53" s="526"/>
      <c r="S53" s="526"/>
      <c r="T53" s="526"/>
      <c r="U53" s="526"/>
      <c r="V53" s="526"/>
      <c r="W53" s="526"/>
      <c r="X53" s="526"/>
      <c r="Y53" s="526"/>
      <c r="Z53" s="526"/>
      <c r="AA53" s="526"/>
      <c r="AB53" s="526"/>
      <c r="AC53" s="526"/>
      <c r="AD53" s="526"/>
      <c r="AE53" s="526"/>
      <c r="AF53" s="526"/>
      <c r="AG53" s="526"/>
      <c r="AH53" s="526"/>
      <c r="AI53" s="526"/>
      <c r="AJ53" s="526"/>
      <c r="AK53" s="526"/>
      <c r="AL53" s="526"/>
      <c r="AM53" s="526"/>
      <c r="AN53" s="526"/>
      <c r="AO53" s="526"/>
      <c r="AP53" s="526"/>
      <c r="AQ53" s="526"/>
      <c r="AR53" s="526"/>
      <c r="AS53" s="526"/>
      <c r="AT53" s="526"/>
      <c r="AU53" s="526"/>
      <c r="AV53" s="527"/>
    </row>
    <row r="54" spans="2:48" s="10" customFormat="1" ht="18" customHeight="1">
      <c r="B54" s="256"/>
      <c r="C54" s="257"/>
      <c r="D54" s="257"/>
      <c r="E54" s="257"/>
      <c r="F54" s="257"/>
      <c r="G54" s="257"/>
      <c r="H54" s="257"/>
      <c r="I54" s="257"/>
      <c r="J54" s="257"/>
      <c r="K54" s="257"/>
      <c r="L54" s="257"/>
      <c r="M54" s="257"/>
      <c r="N54" s="378"/>
      <c r="O54" s="528" t="s">
        <v>195</v>
      </c>
      <c r="P54" s="529"/>
      <c r="Q54" s="529"/>
      <c r="R54" s="529"/>
      <c r="S54" s="529"/>
      <c r="T54" s="529"/>
      <c r="U54" s="529"/>
      <c r="V54" s="529"/>
      <c r="W54" s="529"/>
      <c r="X54" s="529"/>
      <c r="Y54" s="529"/>
      <c r="Z54" s="529"/>
      <c r="AA54" s="529"/>
      <c r="AB54" s="529"/>
      <c r="AC54" s="529"/>
      <c r="AD54" s="529"/>
      <c r="AE54" s="529"/>
      <c r="AF54" s="529"/>
      <c r="AG54" s="529"/>
      <c r="AH54" s="529"/>
      <c r="AI54" s="529"/>
      <c r="AJ54" s="529"/>
      <c r="AK54" s="529"/>
      <c r="AL54" s="529"/>
      <c r="AM54" s="529"/>
      <c r="AN54" s="529"/>
      <c r="AO54" s="529"/>
      <c r="AP54" s="529"/>
      <c r="AQ54" s="529"/>
      <c r="AR54" s="529"/>
      <c r="AS54" s="529"/>
      <c r="AT54" s="529"/>
      <c r="AU54" s="529"/>
      <c r="AV54" s="530"/>
    </row>
    <row r="55" spans="2:48" ht="18" customHeight="1">
      <c r="B55" s="256"/>
      <c r="C55" s="257"/>
      <c r="D55" s="257"/>
      <c r="E55" s="257"/>
      <c r="F55" s="257"/>
      <c r="G55" s="257"/>
      <c r="H55" s="257"/>
      <c r="I55" s="257"/>
      <c r="J55" s="257"/>
      <c r="K55" s="257"/>
      <c r="L55" s="257"/>
      <c r="M55" s="257"/>
      <c r="N55" s="378"/>
      <c r="O55" s="531" t="s">
        <v>196</v>
      </c>
      <c r="P55" s="532"/>
      <c r="Q55" s="532"/>
      <c r="R55" s="532"/>
      <c r="S55" s="532"/>
      <c r="T55" s="532"/>
      <c r="U55" s="532"/>
      <c r="V55" s="532"/>
      <c r="W55" s="532"/>
      <c r="X55" s="532"/>
      <c r="Y55" s="532"/>
      <c r="Z55" s="532"/>
      <c r="AA55" s="532"/>
      <c r="AB55" s="532"/>
      <c r="AC55" s="532"/>
      <c r="AD55" s="532"/>
      <c r="AE55" s="532"/>
      <c r="AF55" s="532"/>
      <c r="AG55" s="532"/>
      <c r="AH55" s="532"/>
      <c r="AI55" s="532"/>
      <c r="AJ55" s="532"/>
      <c r="AK55" s="532"/>
      <c r="AL55" s="532"/>
      <c r="AM55" s="532"/>
      <c r="AN55" s="532"/>
      <c r="AO55" s="532"/>
      <c r="AP55" s="532"/>
      <c r="AQ55" s="532"/>
      <c r="AR55" s="532"/>
      <c r="AS55" s="532"/>
      <c r="AT55" s="532"/>
      <c r="AU55" s="532"/>
      <c r="AV55" s="533"/>
    </row>
    <row r="56" spans="2:48" ht="18" customHeight="1">
      <c r="B56" s="256"/>
      <c r="C56" s="257"/>
      <c r="D56" s="257"/>
      <c r="E56" s="257"/>
      <c r="F56" s="257"/>
      <c r="G56" s="257"/>
      <c r="H56" s="257"/>
      <c r="I56" s="257"/>
      <c r="J56" s="257"/>
      <c r="K56" s="257"/>
      <c r="L56" s="257"/>
      <c r="M56" s="257"/>
      <c r="N56" s="378"/>
      <c r="O56" s="528" t="s">
        <v>197</v>
      </c>
      <c r="P56" s="529"/>
      <c r="Q56" s="529"/>
      <c r="R56" s="529"/>
      <c r="S56" s="529"/>
      <c r="T56" s="529"/>
      <c r="U56" s="529"/>
      <c r="V56" s="529"/>
      <c r="W56" s="529"/>
      <c r="X56" s="529"/>
      <c r="Y56" s="529"/>
      <c r="Z56" s="529"/>
      <c r="AA56" s="529"/>
      <c r="AB56" s="529"/>
      <c r="AC56" s="529"/>
      <c r="AD56" s="529"/>
      <c r="AE56" s="529"/>
      <c r="AF56" s="529"/>
      <c r="AG56" s="529"/>
      <c r="AH56" s="529"/>
      <c r="AI56" s="529"/>
      <c r="AJ56" s="529"/>
      <c r="AK56" s="529"/>
      <c r="AL56" s="529"/>
      <c r="AM56" s="529"/>
      <c r="AN56" s="529"/>
      <c r="AO56" s="529"/>
      <c r="AP56" s="529"/>
      <c r="AQ56" s="529"/>
      <c r="AR56" s="529"/>
      <c r="AS56" s="529"/>
      <c r="AT56" s="529"/>
      <c r="AU56" s="529"/>
      <c r="AV56" s="530"/>
    </row>
    <row r="57" spans="2:48" ht="18" customHeight="1">
      <c r="B57" s="212"/>
      <c r="C57" s="213"/>
      <c r="D57" s="213"/>
      <c r="E57" s="213"/>
      <c r="F57" s="213"/>
      <c r="G57" s="213"/>
      <c r="H57" s="213"/>
      <c r="I57" s="213"/>
      <c r="J57" s="213"/>
      <c r="K57" s="213"/>
      <c r="L57" s="213"/>
      <c r="M57" s="213"/>
      <c r="N57" s="214"/>
      <c r="O57" s="534"/>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6"/>
    </row>
    <row r="58" spans="2:48" ht="18" customHeight="1">
      <c r="B58" s="122"/>
      <c r="C58" s="122"/>
      <c r="D58" s="122"/>
      <c r="E58" s="122"/>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row>
    <row r="59" spans="2:48" ht="18" customHeight="1">
      <c r="B59" s="523"/>
      <c r="C59" s="523"/>
      <c r="D59" s="523"/>
      <c r="E59" s="523"/>
      <c r="F59" s="523"/>
      <c r="G59" s="523"/>
      <c r="H59" s="523"/>
      <c r="I59" s="523"/>
      <c r="J59" s="523"/>
      <c r="K59" s="523"/>
      <c r="L59" s="523"/>
      <c r="M59" s="523"/>
      <c r="N59" s="523"/>
      <c r="O59" s="371"/>
      <c r="P59" s="371"/>
      <c r="Q59" s="371"/>
      <c r="R59" s="371"/>
      <c r="S59" s="371"/>
      <c r="T59" s="371"/>
      <c r="U59" s="371"/>
      <c r="V59" s="371"/>
      <c r="W59" s="371"/>
      <c r="X59" s="371"/>
      <c r="Y59" s="371"/>
      <c r="Z59" s="371"/>
      <c r="AA59" s="371"/>
      <c r="AB59" s="371"/>
      <c r="AC59" s="371"/>
      <c r="AD59" s="371"/>
      <c r="AE59" s="371"/>
      <c r="AF59" s="371"/>
      <c r="AG59" s="371"/>
      <c r="AH59" s="371"/>
      <c r="AI59" s="371"/>
      <c r="AJ59" s="371"/>
      <c r="AK59" s="371"/>
      <c r="AL59" s="371"/>
      <c r="AM59" s="371"/>
      <c r="AN59" s="371"/>
      <c r="AO59" s="371"/>
      <c r="AP59" s="371"/>
      <c r="AQ59" s="371"/>
      <c r="AR59" s="371"/>
      <c r="AS59" s="371"/>
      <c r="AT59" s="371"/>
      <c r="AU59" s="371"/>
      <c r="AV59" s="371"/>
    </row>
    <row r="60" spans="2:48" ht="18.600000000000001" customHeight="1">
      <c r="B60" s="523"/>
      <c r="C60" s="523"/>
      <c r="D60" s="523"/>
      <c r="E60" s="523"/>
      <c r="F60" s="523"/>
      <c r="G60" s="523"/>
      <c r="H60" s="523"/>
      <c r="I60" s="523"/>
      <c r="J60" s="523"/>
      <c r="K60" s="523"/>
      <c r="L60" s="523"/>
      <c r="M60" s="523"/>
      <c r="N60" s="523"/>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row>
    <row r="61" spans="2:48" ht="18.600000000000001" customHeight="1">
      <c r="B61" s="523"/>
      <c r="C61" s="523"/>
      <c r="D61" s="523"/>
      <c r="E61" s="523"/>
      <c r="F61" s="523"/>
      <c r="G61" s="523"/>
      <c r="H61" s="523"/>
      <c r="I61" s="523"/>
      <c r="J61" s="523"/>
      <c r="K61" s="523"/>
      <c r="L61" s="523"/>
      <c r="M61" s="523"/>
      <c r="N61" s="523"/>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row>
    <row r="62" spans="2:48" ht="18.600000000000001" customHeight="1">
      <c r="B62" s="523"/>
      <c r="C62" s="523"/>
      <c r="D62" s="523"/>
      <c r="E62" s="523"/>
      <c r="F62" s="523"/>
      <c r="G62" s="523"/>
      <c r="H62" s="523"/>
      <c r="I62" s="523"/>
      <c r="J62" s="523"/>
      <c r="K62" s="523"/>
      <c r="L62" s="523"/>
      <c r="M62" s="523"/>
      <c r="N62" s="523"/>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row>
    <row r="63" spans="2:48" ht="18.600000000000001" customHeight="1">
      <c r="B63" s="523"/>
      <c r="C63" s="523"/>
      <c r="D63" s="523"/>
      <c r="E63" s="523"/>
      <c r="F63" s="523"/>
      <c r="G63" s="523"/>
      <c r="H63" s="523"/>
      <c r="I63" s="523"/>
      <c r="J63" s="523"/>
      <c r="K63" s="523"/>
      <c r="L63" s="523"/>
      <c r="M63" s="523"/>
      <c r="N63" s="523"/>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row>
    <row r="64" spans="2:48" ht="18.600000000000001" customHeight="1">
      <c r="B64" s="523"/>
      <c r="C64" s="523"/>
      <c r="D64" s="523"/>
      <c r="E64" s="523"/>
      <c r="F64" s="523"/>
      <c r="G64" s="523"/>
      <c r="H64" s="523"/>
      <c r="I64" s="523"/>
      <c r="J64" s="523"/>
      <c r="K64" s="523"/>
      <c r="L64" s="523"/>
      <c r="M64" s="523"/>
      <c r="N64" s="523"/>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row>
    <row r="65" spans="2:48" ht="18.600000000000001" customHeight="1">
      <c r="B65" s="523"/>
      <c r="C65" s="523"/>
      <c r="D65" s="523"/>
      <c r="E65" s="523"/>
      <c r="F65" s="523"/>
      <c r="G65" s="523"/>
      <c r="H65" s="523"/>
      <c r="I65" s="523"/>
      <c r="J65" s="523"/>
      <c r="K65" s="523"/>
      <c r="L65" s="523"/>
      <c r="M65" s="523"/>
      <c r="N65" s="523"/>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row>
    <row r="66" spans="2:48" ht="18.600000000000001" customHeight="1">
      <c r="B66" s="523"/>
      <c r="C66" s="523"/>
      <c r="D66" s="523"/>
      <c r="E66" s="523"/>
      <c r="F66" s="523"/>
      <c r="G66" s="523"/>
      <c r="H66" s="523"/>
      <c r="I66" s="523"/>
      <c r="J66" s="523"/>
      <c r="K66" s="523"/>
      <c r="L66" s="523"/>
      <c r="M66" s="523"/>
      <c r="N66" s="523"/>
      <c r="O66" s="371"/>
      <c r="P66" s="371"/>
      <c r="Q66" s="371"/>
      <c r="R66" s="371"/>
      <c r="S66" s="371"/>
      <c r="T66" s="371"/>
      <c r="U66" s="371"/>
      <c r="V66" s="371"/>
      <c r="W66" s="371"/>
      <c r="X66" s="371"/>
      <c r="Y66" s="371"/>
      <c r="Z66" s="371"/>
      <c r="AA66" s="371"/>
      <c r="AB66" s="371"/>
      <c r="AC66" s="371"/>
      <c r="AD66" s="371"/>
      <c r="AE66" s="371"/>
      <c r="AF66" s="371"/>
      <c r="AG66" s="371"/>
      <c r="AH66" s="371"/>
      <c r="AI66" s="371"/>
      <c r="AJ66" s="371"/>
      <c r="AK66" s="371"/>
      <c r="AL66" s="371"/>
      <c r="AM66" s="371"/>
      <c r="AN66" s="371"/>
      <c r="AO66" s="371"/>
      <c r="AP66" s="371"/>
      <c r="AQ66" s="371"/>
      <c r="AR66" s="371"/>
      <c r="AS66" s="371"/>
      <c r="AT66" s="371"/>
      <c r="AU66" s="371"/>
      <c r="AV66" s="371"/>
    </row>
    <row r="67" spans="2:48" ht="18.600000000000001" customHeight="1">
      <c r="B67" s="523"/>
      <c r="C67" s="523"/>
      <c r="D67" s="523"/>
      <c r="E67" s="523"/>
      <c r="F67" s="523"/>
      <c r="G67" s="523"/>
      <c r="H67" s="523"/>
      <c r="I67" s="523"/>
      <c r="J67" s="523"/>
      <c r="K67" s="523"/>
      <c r="L67" s="523"/>
      <c r="M67" s="523"/>
      <c r="N67" s="523"/>
      <c r="O67" s="371"/>
      <c r="P67" s="371"/>
      <c r="Q67" s="371"/>
      <c r="R67" s="371"/>
      <c r="S67" s="371"/>
      <c r="T67" s="371"/>
      <c r="U67" s="371"/>
      <c r="V67" s="371"/>
      <c r="W67" s="371"/>
      <c r="X67" s="371"/>
      <c r="Y67" s="371"/>
      <c r="Z67" s="371"/>
      <c r="AA67" s="371"/>
      <c r="AB67" s="371"/>
      <c r="AC67" s="371"/>
      <c r="AD67" s="371"/>
      <c r="AE67" s="371"/>
      <c r="AF67" s="371"/>
      <c r="AG67" s="371"/>
      <c r="AH67" s="371"/>
      <c r="AI67" s="371"/>
      <c r="AJ67" s="371"/>
      <c r="AK67" s="371"/>
      <c r="AL67" s="371"/>
      <c r="AM67" s="371"/>
      <c r="AN67" s="371"/>
      <c r="AO67" s="371"/>
      <c r="AP67" s="371"/>
      <c r="AQ67" s="371"/>
      <c r="AR67" s="371"/>
      <c r="AS67" s="371"/>
      <c r="AT67" s="371"/>
      <c r="AU67" s="371"/>
      <c r="AV67" s="371"/>
    </row>
    <row r="68" spans="2:48" ht="18.600000000000001" customHeight="1">
      <c r="B68" s="523"/>
      <c r="C68" s="523"/>
      <c r="D68" s="523"/>
      <c r="E68" s="523"/>
      <c r="F68" s="523"/>
      <c r="G68" s="523"/>
      <c r="H68" s="523"/>
      <c r="I68" s="523"/>
      <c r="J68" s="523"/>
      <c r="K68" s="523"/>
      <c r="L68" s="523"/>
      <c r="M68" s="523"/>
      <c r="N68" s="523"/>
      <c r="O68" s="371"/>
      <c r="P68" s="371"/>
      <c r="Q68" s="371"/>
      <c r="R68" s="371"/>
      <c r="S68" s="371"/>
      <c r="T68" s="371"/>
      <c r="U68" s="371"/>
      <c r="V68" s="371"/>
      <c r="W68" s="371"/>
      <c r="X68" s="371"/>
      <c r="Y68" s="371"/>
      <c r="Z68" s="371"/>
      <c r="AA68" s="371"/>
      <c r="AB68" s="371"/>
      <c r="AC68" s="371"/>
      <c r="AD68" s="371"/>
      <c r="AE68" s="371"/>
      <c r="AF68" s="371"/>
      <c r="AG68" s="371"/>
      <c r="AH68" s="371"/>
      <c r="AI68" s="371"/>
      <c r="AJ68" s="371"/>
      <c r="AK68" s="371"/>
      <c r="AL68" s="371"/>
      <c r="AM68" s="371"/>
      <c r="AN68" s="371"/>
      <c r="AO68" s="371"/>
      <c r="AP68" s="371"/>
      <c r="AQ68" s="371"/>
      <c r="AR68" s="371"/>
      <c r="AS68" s="371"/>
      <c r="AT68" s="371"/>
      <c r="AU68" s="371"/>
      <c r="AV68" s="371"/>
    </row>
  </sheetData>
  <mergeCells count="200">
    <mergeCell ref="B68:N68"/>
    <mergeCell ref="O68:AV68"/>
    <mergeCell ref="B65:N65"/>
    <mergeCell ref="O65:AV65"/>
    <mergeCell ref="B66:N66"/>
    <mergeCell ref="O66:AV66"/>
    <mergeCell ref="B67:N67"/>
    <mergeCell ref="O67:AV67"/>
    <mergeCell ref="B62:N62"/>
    <mergeCell ref="O62:AV62"/>
    <mergeCell ref="B63:N63"/>
    <mergeCell ref="O63:AV63"/>
    <mergeCell ref="B64:N64"/>
    <mergeCell ref="O64:AV64"/>
    <mergeCell ref="B59:N59"/>
    <mergeCell ref="O59:AV59"/>
    <mergeCell ref="B60:N60"/>
    <mergeCell ref="O60:AV60"/>
    <mergeCell ref="B61:N61"/>
    <mergeCell ref="O61:AV61"/>
    <mergeCell ref="B51:N51"/>
    <mergeCell ref="O51:AV51"/>
    <mergeCell ref="B52:N52"/>
    <mergeCell ref="O52:AV52"/>
    <mergeCell ref="B53:N57"/>
    <mergeCell ref="O53:AV53"/>
    <mergeCell ref="O54:AV54"/>
    <mergeCell ref="O55:AV55"/>
    <mergeCell ref="O56:AV56"/>
    <mergeCell ref="O57:AV57"/>
    <mergeCell ref="B48:N48"/>
    <mergeCell ref="O48:AV48"/>
    <mergeCell ref="B49:N49"/>
    <mergeCell ref="O49:AV49"/>
    <mergeCell ref="B50:N50"/>
    <mergeCell ref="O50:AV50"/>
    <mergeCell ref="B46:N46"/>
    <mergeCell ref="O46:AA46"/>
    <mergeCell ref="AB46:AK46"/>
    <mergeCell ref="AL46:AV46"/>
    <mergeCell ref="B47:N47"/>
    <mergeCell ref="O47:AV47"/>
    <mergeCell ref="AG44:AK44"/>
    <mergeCell ref="AL44:AV44"/>
    <mergeCell ref="B45:N45"/>
    <mergeCell ref="O45:AA45"/>
    <mergeCell ref="AB45:AK45"/>
    <mergeCell ref="AL45:AV45"/>
    <mergeCell ref="U41:AF41"/>
    <mergeCell ref="AG41:AK41"/>
    <mergeCell ref="AL41:AV41"/>
    <mergeCell ref="O42:T42"/>
    <mergeCell ref="U42:AV42"/>
    <mergeCell ref="B43:N44"/>
    <mergeCell ref="O43:T43"/>
    <mergeCell ref="U43:AV43"/>
    <mergeCell ref="O44:T44"/>
    <mergeCell ref="U44:AF44"/>
    <mergeCell ref="B38:N42"/>
    <mergeCell ref="O38:T38"/>
    <mergeCell ref="U38:AV38"/>
    <mergeCell ref="O39:T40"/>
    <mergeCell ref="U39:V39"/>
    <mergeCell ref="W39:Y39"/>
    <mergeCell ref="AA39:AE39"/>
    <mergeCell ref="AF39:AV39"/>
    <mergeCell ref="U40:AV40"/>
    <mergeCell ref="O41:T41"/>
    <mergeCell ref="U32:AF32"/>
    <mergeCell ref="AG32:AK32"/>
    <mergeCell ref="AL32:AV32"/>
    <mergeCell ref="O33:T33"/>
    <mergeCell ref="U33:AV33"/>
    <mergeCell ref="B34:J37"/>
    <mergeCell ref="K34:N35"/>
    <mergeCell ref="O34:AV35"/>
    <mergeCell ref="K36:N37"/>
    <mergeCell ref="O36:AV37"/>
    <mergeCell ref="B29:N33"/>
    <mergeCell ref="O29:T29"/>
    <mergeCell ref="U29:AV29"/>
    <mergeCell ref="O30:T31"/>
    <mergeCell ref="U30:V30"/>
    <mergeCell ref="W30:Y30"/>
    <mergeCell ref="AA30:AE30"/>
    <mergeCell ref="AF30:AV30"/>
    <mergeCell ref="U31:AV31"/>
    <mergeCell ref="O32:T32"/>
    <mergeCell ref="B28:N28"/>
    <mergeCell ref="O28:R28"/>
    <mergeCell ref="S28:AA28"/>
    <mergeCell ref="AB28:AE28"/>
    <mergeCell ref="AF28:AI28"/>
    <mergeCell ref="AJ28:AR28"/>
    <mergeCell ref="AS28:AV28"/>
    <mergeCell ref="H27:N27"/>
    <mergeCell ref="O27:R27"/>
    <mergeCell ref="S27:AA27"/>
    <mergeCell ref="AB27:AE27"/>
    <mergeCell ref="AF27:AI27"/>
    <mergeCell ref="AJ27:AR27"/>
    <mergeCell ref="O26:R26"/>
    <mergeCell ref="S26:AA26"/>
    <mergeCell ref="AB26:AE26"/>
    <mergeCell ref="AF26:AI26"/>
    <mergeCell ref="AJ26:AR26"/>
    <mergeCell ref="AS26:AV26"/>
    <mergeCell ref="AS24:AV24"/>
    <mergeCell ref="B25:G27"/>
    <mergeCell ref="H25:N25"/>
    <mergeCell ref="O25:R25"/>
    <mergeCell ref="S25:AA25"/>
    <mergeCell ref="AB25:AE25"/>
    <mergeCell ref="AF25:AI25"/>
    <mergeCell ref="AJ25:AR25"/>
    <mergeCell ref="AS25:AV25"/>
    <mergeCell ref="H26:N26"/>
    <mergeCell ref="H24:N24"/>
    <mergeCell ref="O24:R24"/>
    <mergeCell ref="S24:AA24"/>
    <mergeCell ref="AB24:AE24"/>
    <mergeCell ref="AF24:AI24"/>
    <mergeCell ref="AJ24:AR24"/>
    <mergeCell ref="AS27:AV27"/>
    <mergeCell ref="O23:R23"/>
    <mergeCell ref="S23:AA23"/>
    <mergeCell ref="AB23:AE23"/>
    <mergeCell ref="AF23:AI23"/>
    <mergeCell ref="AJ23:AR23"/>
    <mergeCell ref="AS23:AV23"/>
    <mergeCell ref="AS21:AV21"/>
    <mergeCell ref="B22:G24"/>
    <mergeCell ref="H22:N22"/>
    <mergeCell ref="O22:R22"/>
    <mergeCell ref="S22:AA22"/>
    <mergeCell ref="AB22:AE22"/>
    <mergeCell ref="AF22:AI22"/>
    <mergeCell ref="AJ22:AR22"/>
    <mergeCell ref="AS22:AV22"/>
    <mergeCell ref="H23:N23"/>
    <mergeCell ref="B21:N21"/>
    <mergeCell ref="O21:R21"/>
    <mergeCell ref="S21:AA21"/>
    <mergeCell ref="AB21:AE21"/>
    <mergeCell ref="AF21:AI21"/>
    <mergeCell ref="AJ21:AR21"/>
    <mergeCell ref="AF20:AI20"/>
    <mergeCell ref="AJ20:AR20"/>
    <mergeCell ref="AS20:AV20"/>
    <mergeCell ref="H19:N19"/>
    <mergeCell ref="O19:R19"/>
    <mergeCell ref="S19:AA19"/>
    <mergeCell ref="AB19:AE19"/>
    <mergeCell ref="AF19:AI19"/>
    <mergeCell ref="AJ19:AR19"/>
    <mergeCell ref="B14:N14"/>
    <mergeCell ref="O14:AV14"/>
    <mergeCell ref="B15:N16"/>
    <mergeCell ref="O15:AV16"/>
    <mergeCell ref="B17:G20"/>
    <mergeCell ref="H17:N17"/>
    <mergeCell ref="O17:R17"/>
    <mergeCell ref="S17:AA17"/>
    <mergeCell ref="AB17:AE17"/>
    <mergeCell ref="AF17:AI17"/>
    <mergeCell ref="AJ17:AR17"/>
    <mergeCell ref="AS17:AV17"/>
    <mergeCell ref="H18:N18"/>
    <mergeCell ref="O18:R18"/>
    <mergeCell ref="S18:AA18"/>
    <mergeCell ref="AB18:AE18"/>
    <mergeCell ref="AF18:AI18"/>
    <mergeCell ref="AJ18:AR18"/>
    <mergeCell ref="AS18:AV18"/>
    <mergeCell ref="AS19:AV19"/>
    <mergeCell ref="H20:N20"/>
    <mergeCell ref="O20:R20"/>
    <mergeCell ref="S20:AA20"/>
    <mergeCell ref="AB20:AE20"/>
    <mergeCell ref="B9:N10"/>
    <mergeCell ref="O9:AV10"/>
    <mergeCell ref="B11:N12"/>
    <mergeCell ref="O11:AV12"/>
    <mergeCell ref="B13:N13"/>
    <mergeCell ref="O13:AV13"/>
    <mergeCell ref="B7:N8"/>
    <mergeCell ref="O7:P7"/>
    <mergeCell ref="Q7:S7"/>
    <mergeCell ref="U7:Y7"/>
    <mergeCell ref="Z7:AV7"/>
    <mergeCell ref="O8:AV8"/>
    <mergeCell ref="B5:N5"/>
    <mergeCell ref="O5:AV5"/>
    <mergeCell ref="B6:N6"/>
    <mergeCell ref="O6:AV6"/>
    <mergeCell ref="B1:AV1"/>
    <mergeCell ref="B3:N3"/>
    <mergeCell ref="O3:AV3"/>
    <mergeCell ref="B4:N4"/>
    <mergeCell ref="O4:AV4"/>
  </mergeCells>
  <phoneticPr fontId="21"/>
  <dataValidations count="14">
    <dataValidation type="list" allowBlank="1" showInputMessage="1" showErrorMessage="1" sqref="O11" xr:uid="{00000000-0002-0000-0500-000000000000}">
      <formula1>"（選択して下さい）,地点の追加（新設）,地点の追加（既設・設備変更あり）,地点の追加（既設・設備変更なし）,地点の廃止（設備撤去なし）,地点の廃止（設備撤去あり）,契約受電電力の変更（設備変更あり）,契約受電電力の変更（設備変更なし）,契約受電電力の変更を伴わない設備変更,その他（発電者の名義変更など）"</formula1>
    </dataValidation>
    <dataValidation type="list" allowBlank="1" showInputMessage="1" showErrorMessage="1" sqref="O15:AV16" xr:uid="{00000000-0002-0000-0500-000001000000}">
      <formula1>"（選択して下さい）,発電者に承諾いただいている"</formula1>
    </dataValidation>
    <dataValidation type="list" allowBlank="1" showInputMessage="1" showErrorMessage="1" sqref="AL45:AV45 O45:AA45" xr:uid="{00000000-0002-0000-0500-000002000000}">
      <formula1>"（選択して下さい）,なし,太陽光,蓄電池,水力,風力（洋上）,風力（陸上）,ﾊﾞｲｵﾏｽ（混焼）,ﾊﾞｲｵﾏｽ（専焼）,ﾊﾞｲｵﾏｽ（地域資源）,火力,揚水,原子力,地熱,太陽光＋蓄電池,その他"</formula1>
    </dataValidation>
    <dataValidation type="textLength" operator="equal" allowBlank="1" showInputMessage="1" showErrorMessage="1" sqref="O5:AV6" xr:uid="{00000000-0002-0000-0500-000003000000}">
      <formula1>22</formula1>
    </dataValidation>
    <dataValidation type="list" allowBlank="1" showInputMessage="1" showErrorMessage="1" sqref="O47:AV47" xr:uid="{00000000-0002-0000-0500-000004000000}">
      <formula1>"（選択して下さい） ,利用する 特例制度①（変動）,利用する 特例制度①（非変動）,利用する 特例制度②,利用する 特例制度を適用しない,利用しない"</formula1>
    </dataValidation>
    <dataValidation type="list" allowBlank="1" showInputMessage="1" showErrorMessage="1" sqref="AJ26:AR26" xr:uid="{00000000-0002-0000-0500-000005000000}">
      <formula1>"       　,6000,20000,30000,60000,70000,140000,100000,120000,170000,200000,275000,500000"</formula1>
    </dataValidation>
    <dataValidation type="list" allowBlank="1" showInputMessage="1" showErrorMessage="1" sqref="AJ19:AR19" xr:uid="{00000000-0002-0000-0500-000006000000}">
      <formula1>"    　 ,6000,20000,30000,100000,60000,70000,140000,275000,500000"</formula1>
    </dataValidation>
    <dataValidation type="list" allowBlank="1" showInputMessage="1" showErrorMessage="1" sqref="AJ27:AR27 S24:AA24 AJ24:AR24 S27:AA27" xr:uid="{00000000-0002-0000-0500-000007000000}">
      <formula1>"   　  ,6000,20000,30000,60000,70000,140000,100000,120000,170000,200000,275000,500000"</formula1>
    </dataValidation>
    <dataValidation type="list" allowBlank="1" showInputMessage="1" showErrorMessage="1" sqref="AJ20:AR20" xr:uid="{00000000-0002-0000-0500-000008000000}">
      <formula1>"    　  ,6000,20000,30000,60000,70000,140000,100000,120000,170000,200000,275000,500000"</formula1>
    </dataValidation>
    <dataValidation type="list" allowBlank="1" showInputMessage="1" showErrorMessage="1" sqref="O50:AV50 O48:AV48 O52:AV52" xr:uid="{00000000-0002-0000-0500-000009000000}">
      <formula1>"（選択して下さい）,有,無"</formula1>
    </dataValidation>
    <dataValidation type="list" allowBlank="1" showInputMessage="1" showErrorMessage="1" sqref="B45:N45 AB45:AK45" xr:uid="{00000000-0002-0000-0500-00000A000000}">
      <formula1>"発電種類（新設）,発電種類（既設）,発電種類（増設）"</formula1>
    </dataValidation>
    <dataValidation type="list" allowBlank="1" showInputMessage="1" showErrorMessage="1" sqref="S19:AA20" xr:uid="{00000000-0002-0000-0500-00000B000000}">
      <formula1>"（選択して下さい）,6000,20000,30000,60000,70000,140000,100000,120000,170000,200000,275000,500000"</formula1>
    </dataValidation>
    <dataValidation type="list" allowBlank="1" showInputMessage="1" showErrorMessage="1" sqref="O34:AV37" xr:uid="{00000000-0002-0000-0500-00000C000000}">
      <formula1>"（選択して下さい）,発電契約者,発電契約者の連絡先,発電者窓口連絡先,その他（その他の特記事項欄にご記載ください）"</formula1>
    </dataValidation>
    <dataValidation type="list" allowBlank="1" showInputMessage="1" showErrorMessage="1" sqref="S26:AA26 S23:AA23 AJ23:AR23" xr:uid="{00000000-0002-0000-0500-00000D000000}">
      <formula1>"       ,6000,20000,30000,60000,70000,140000,100000,120000,170000,200000,275000,500000"</formula1>
    </dataValidation>
  </dataValidations>
  <printOptions horizontalCentered="1"/>
  <pageMargins left="0.39370078740157483" right="0.39370078740157483" top="0.39370078740157483" bottom="0.27559055118110237" header="0.35433070866141736" footer="0.23622047244094491"/>
  <pageSetup paperSize="9" scale="50" fitToWidth="0" orientation="landscape" cellComments="asDisplayed"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1FFA6-8297-4CD6-AD60-AE51C4659E10}">
  <dimension ref="A1:E45"/>
  <sheetViews>
    <sheetView workbookViewId="0">
      <selection activeCell="B26" sqref="B26"/>
    </sheetView>
  </sheetViews>
  <sheetFormatPr defaultColWidth="9" defaultRowHeight="13.5"/>
  <cols>
    <col min="1" max="1" width="19" style="86" customWidth="1"/>
    <col min="2" max="2" width="29.375" style="86" customWidth="1"/>
    <col min="3" max="3" width="9" style="86"/>
    <col min="4" max="4" width="28.375" style="86" customWidth="1"/>
    <col min="5" max="5" width="13.125" style="86" customWidth="1"/>
    <col min="6" max="16384" width="9" style="86"/>
  </cols>
  <sheetData>
    <row r="1" spans="1:5">
      <c r="A1" s="85" t="s">
        <v>198</v>
      </c>
      <c r="B1" s="85"/>
      <c r="C1" s="85"/>
      <c r="D1" s="85"/>
      <c r="E1" s="85"/>
    </row>
    <row r="2" spans="1:5">
      <c r="A2" s="85" t="s">
        <v>199</v>
      </c>
      <c r="B2" s="85"/>
      <c r="C2" s="85"/>
      <c r="D2" s="85"/>
      <c r="E2" s="85"/>
    </row>
    <row r="3" spans="1:5">
      <c r="A3" s="546" t="s">
        <v>200</v>
      </c>
      <c r="B3" s="548" t="s">
        <v>201</v>
      </c>
      <c r="C3" s="550" t="s">
        <v>202</v>
      </c>
      <c r="D3" s="548" t="s">
        <v>203</v>
      </c>
      <c r="E3" s="551" t="s">
        <v>204</v>
      </c>
    </row>
    <row r="4" spans="1:5">
      <c r="A4" s="547"/>
      <c r="B4" s="549"/>
      <c r="C4" s="549"/>
      <c r="D4" s="549"/>
      <c r="E4" s="552"/>
    </row>
    <row r="5" spans="1:5">
      <c r="A5" s="87">
        <v>1</v>
      </c>
      <c r="B5" s="88" t="s">
        <v>205</v>
      </c>
      <c r="C5" s="89" t="s">
        <v>206</v>
      </c>
      <c r="D5" s="88" t="s">
        <v>207</v>
      </c>
      <c r="E5" s="90" t="s">
        <v>208</v>
      </c>
    </row>
    <row r="6" spans="1:5">
      <c r="A6" s="87">
        <v>2</v>
      </c>
      <c r="B6" s="91" t="s">
        <v>205</v>
      </c>
      <c r="C6" s="92" t="s">
        <v>209</v>
      </c>
      <c r="D6" s="87" t="s">
        <v>210</v>
      </c>
      <c r="E6" s="90" t="s">
        <v>211</v>
      </c>
    </row>
    <row r="7" spans="1:5">
      <c r="A7" s="87">
        <v>3</v>
      </c>
      <c r="B7" s="88" t="s">
        <v>205</v>
      </c>
      <c r="C7" s="92" t="s">
        <v>212</v>
      </c>
      <c r="D7" s="88" t="s">
        <v>213</v>
      </c>
      <c r="E7" s="90" t="s">
        <v>214</v>
      </c>
    </row>
    <row r="8" spans="1:5">
      <c r="A8" s="87">
        <v>4</v>
      </c>
      <c r="B8" s="88" t="s">
        <v>205</v>
      </c>
      <c r="C8" s="92" t="s">
        <v>215</v>
      </c>
      <c r="D8" s="88" t="s">
        <v>216</v>
      </c>
      <c r="E8" s="90" t="s">
        <v>217</v>
      </c>
    </row>
    <row r="9" spans="1:5">
      <c r="A9" s="93">
        <v>5</v>
      </c>
      <c r="B9" s="94" t="s">
        <v>205</v>
      </c>
      <c r="C9" s="95" t="s">
        <v>218</v>
      </c>
      <c r="D9" s="94" t="s">
        <v>219</v>
      </c>
      <c r="E9" s="96" t="s">
        <v>220</v>
      </c>
    </row>
    <row r="10" spans="1:5">
      <c r="A10" s="87">
        <v>6</v>
      </c>
      <c r="B10" s="88" t="s">
        <v>205</v>
      </c>
      <c r="C10" s="92" t="s">
        <v>221</v>
      </c>
      <c r="D10" s="88" t="s">
        <v>222</v>
      </c>
      <c r="E10" s="90" t="s">
        <v>223</v>
      </c>
    </row>
    <row r="11" spans="1:5">
      <c r="A11" s="87">
        <v>7</v>
      </c>
      <c r="B11" s="88" t="s">
        <v>205</v>
      </c>
      <c r="C11" s="92" t="s">
        <v>224</v>
      </c>
      <c r="D11" s="88" t="s">
        <v>225</v>
      </c>
      <c r="E11" s="90" t="s">
        <v>226</v>
      </c>
    </row>
    <row r="12" spans="1:5">
      <c r="A12" s="87">
        <v>8</v>
      </c>
      <c r="B12" s="88" t="s">
        <v>205</v>
      </c>
      <c r="C12" s="92" t="s">
        <v>227</v>
      </c>
      <c r="D12" s="88" t="s">
        <v>228</v>
      </c>
      <c r="E12" s="90" t="s">
        <v>229</v>
      </c>
    </row>
    <row r="13" spans="1:5">
      <c r="A13" s="87">
        <v>9</v>
      </c>
      <c r="B13" s="88" t="s">
        <v>205</v>
      </c>
      <c r="C13" s="92" t="s">
        <v>230</v>
      </c>
      <c r="D13" s="88" t="s">
        <v>231</v>
      </c>
      <c r="E13" s="90" t="s">
        <v>232</v>
      </c>
    </row>
    <row r="14" spans="1:5">
      <c r="A14" s="87">
        <v>10</v>
      </c>
      <c r="B14" s="88" t="s">
        <v>205</v>
      </c>
      <c r="C14" s="92" t="s">
        <v>233</v>
      </c>
      <c r="D14" s="88" t="s">
        <v>234</v>
      </c>
      <c r="E14" s="90" t="s">
        <v>235</v>
      </c>
    </row>
    <row r="15" spans="1:5">
      <c r="A15" s="87">
        <v>11</v>
      </c>
      <c r="B15" s="88" t="s">
        <v>205</v>
      </c>
      <c r="C15" s="92" t="s">
        <v>236</v>
      </c>
      <c r="D15" s="88" t="s">
        <v>237</v>
      </c>
      <c r="E15" s="90" t="s">
        <v>238</v>
      </c>
    </row>
    <row r="16" spans="1:5">
      <c r="A16" s="87">
        <v>12</v>
      </c>
      <c r="B16" s="88" t="s">
        <v>205</v>
      </c>
      <c r="C16" s="92" t="s">
        <v>239</v>
      </c>
      <c r="D16" s="88" t="s">
        <v>240</v>
      </c>
      <c r="E16" s="90" t="s">
        <v>241</v>
      </c>
    </row>
    <row r="17" spans="1:5">
      <c r="A17" s="87">
        <v>13</v>
      </c>
      <c r="B17" s="88" t="s">
        <v>205</v>
      </c>
      <c r="C17" s="92" t="s">
        <v>242</v>
      </c>
      <c r="D17" s="88" t="s">
        <v>243</v>
      </c>
      <c r="E17" s="90" t="s">
        <v>244</v>
      </c>
    </row>
    <row r="18" spans="1:5">
      <c r="A18" s="87">
        <v>14</v>
      </c>
      <c r="B18" s="88" t="s">
        <v>205</v>
      </c>
      <c r="C18" s="92" t="s">
        <v>245</v>
      </c>
      <c r="D18" s="88" t="s">
        <v>246</v>
      </c>
      <c r="E18" s="90" t="s">
        <v>247</v>
      </c>
    </row>
    <row r="19" spans="1:5">
      <c r="A19" s="87">
        <v>15</v>
      </c>
      <c r="B19" s="88" t="s">
        <v>205</v>
      </c>
      <c r="C19" s="92" t="s">
        <v>248</v>
      </c>
      <c r="D19" s="88" t="s">
        <v>249</v>
      </c>
      <c r="E19" s="90" t="s">
        <v>250</v>
      </c>
    </row>
    <row r="20" spans="1:5">
      <c r="A20" s="93">
        <v>16</v>
      </c>
      <c r="B20" s="94" t="s">
        <v>205</v>
      </c>
      <c r="C20" s="95" t="s">
        <v>251</v>
      </c>
      <c r="D20" s="94" t="s">
        <v>252</v>
      </c>
      <c r="E20" s="96" t="s">
        <v>253</v>
      </c>
    </row>
    <row r="21" spans="1:5">
      <c r="A21" s="87">
        <v>17</v>
      </c>
      <c r="B21" s="88" t="s">
        <v>205</v>
      </c>
      <c r="C21" s="92" t="s">
        <v>254</v>
      </c>
      <c r="D21" s="88" t="s">
        <v>255</v>
      </c>
      <c r="E21" s="90" t="s">
        <v>256</v>
      </c>
    </row>
    <row r="22" spans="1:5">
      <c r="A22" s="97">
        <v>18</v>
      </c>
      <c r="B22" s="98" t="s">
        <v>257</v>
      </c>
      <c r="C22" s="99" t="s">
        <v>258</v>
      </c>
      <c r="D22" s="98" t="s">
        <v>259</v>
      </c>
      <c r="E22" s="100" t="s">
        <v>260</v>
      </c>
    </row>
    <row r="23" spans="1:5">
      <c r="A23" s="87">
        <v>19</v>
      </c>
      <c r="B23" s="88" t="s">
        <v>257</v>
      </c>
      <c r="C23" s="92" t="s">
        <v>261</v>
      </c>
      <c r="D23" s="88" t="s">
        <v>262</v>
      </c>
      <c r="E23" s="90" t="s">
        <v>263</v>
      </c>
    </row>
    <row r="24" spans="1:5">
      <c r="A24" s="87">
        <v>20</v>
      </c>
      <c r="B24" s="88" t="s">
        <v>257</v>
      </c>
      <c r="C24" s="92" t="s">
        <v>264</v>
      </c>
      <c r="D24" s="88" t="s">
        <v>265</v>
      </c>
      <c r="E24" s="90" t="s">
        <v>266</v>
      </c>
    </row>
    <row r="25" spans="1:5">
      <c r="A25" s="87">
        <v>21</v>
      </c>
      <c r="B25" s="88" t="s">
        <v>257</v>
      </c>
      <c r="C25" s="92" t="s">
        <v>267</v>
      </c>
      <c r="D25" s="88" t="s">
        <v>268</v>
      </c>
      <c r="E25" s="90" t="s">
        <v>269</v>
      </c>
    </row>
    <row r="26" spans="1:5">
      <c r="A26" s="87">
        <v>22</v>
      </c>
      <c r="B26" s="88" t="s">
        <v>257</v>
      </c>
      <c r="C26" s="92" t="s">
        <v>270</v>
      </c>
      <c r="D26" s="88" t="s">
        <v>271</v>
      </c>
      <c r="E26" s="90" t="s">
        <v>272</v>
      </c>
    </row>
    <row r="27" spans="1:5">
      <c r="A27" s="87">
        <v>23</v>
      </c>
      <c r="B27" s="88" t="s">
        <v>257</v>
      </c>
      <c r="C27" s="92" t="s">
        <v>273</v>
      </c>
      <c r="D27" s="88" t="s">
        <v>274</v>
      </c>
      <c r="E27" s="90" t="s">
        <v>275</v>
      </c>
    </row>
    <row r="28" spans="1:5">
      <c r="A28" s="85"/>
      <c r="B28" s="85"/>
      <c r="C28" s="85"/>
      <c r="D28" s="85"/>
      <c r="E28" s="85"/>
    </row>
    <row r="30" spans="1:5">
      <c r="A30" s="85" t="s">
        <v>276</v>
      </c>
      <c r="B30" s="85"/>
      <c r="C30" s="85"/>
      <c r="D30" s="85"/>
      <c r="E30" s="85"/>
    </row>
    <row r="31" spans="1:5">
      <c r="A31" s="85"/>
      <c r="B31" s="85" t="s">
        <v>277</v>
      </c>
      <c r="C31" s="85"/>
      <c r="D31" s="85"/>
      <c r="E31" s="85"/>
    </row>
    <row r="32" spans="1:5">
      <c r="A32" s="85" t="s">
        <v>278</v>
      </c>
      <c r="B32" s="85"/>
      <c r="C32" s="85"/>
      <c r="D32" s="85"/>
      <c r="E32" s="85"/>
    </row>
    <row r="33" spans="2:5">
      <c r="B33" s="543" t="s">
        <v>279</v>
      </c>
      <c r="C33" s="544"/>
      <c r="D33" s="544"/>
      <c r="E33" s="545"/>
    </row>
    <row r="34" spans="2:5">
      <c r="B34" s="540" t="s">
        <v>280</v>
      </c>
      <c r="C34" s="541"/>
      <c r="D34" s="541"/>
      <c r="E34" s="542"/>
    </row>
    <row r="35" spans="2:5">
      <c r="B35" s="540" t="s">
        <v>281</v>
      </c>
      <c r="C35" s="541"/>
      <c r="D35" s="541"/>
      <c r="E35" s="542"/>
    </row>
    <row r="36" spans="2:5">
      <c r="B36" s="540" t="s">
        <v>282</v>
      </c>
      <c r="C36" s="541"/>
      <c r="D36" s="541"/>
      <c r="E36" s="542"/>
    </row>
    <row r="37" spans="2:5">
      <c r="B37" s="540" t="s">
        <v>283</v>
      </c>
      <c r="C37" s="541"/>
      <c r="D37" s="541"/>
      <c r="E37" s="542"/>
    </row>
    <row r="38" spans="2:5">
      <c r="B38" s="540" t="s">
        <v>284</v>
      </c>
      <c r="C38" s="541"/>
      <c r="D38" s="541"/>
      <c r="E38" s="542"/>
    </row>
    <row r="39" spans="2:5">
      <c r="B39" s="540" t="s">
        <v>285</v>
      </c>
      <c r="C39" s="541"/>
      <c r="D39" s="541"/>
      <c r="E39" s="542"/>
    </row>
    <row r="40" spans="2:5">
      <c r="B40" s="537" t="s">
        <v>286</v>
      </c>
      <c r="C40" s="538"/>
      <c r="D40" s="538"/>
      <c r="E40" s="539"/>
    </row>
    <row r="42" spans="2:5">
      <c r="B42" s="85" t="s">
        <v>287</v>
      </c>
      <c r="C42" s="85"/>
      <c r="D42" s="85"/>
      <c r="E42" s="85"/>
    </row>
    <row r="43" spans="2:5">
      <c r="B43" s="85" t="s">
        <v>288</v>
      </c>
      <c r="C43" s="85"/>
      <c r="D43" s="85"/>
      <c r="E43" s="85"/>
    </row>
    <row r="44" spans="2:5">
      <c r="B44" s="85"/>
      <c r="C44" s="85"/>
      <c r="D44" s="85"/>
      <c r="E44" s="85"/>
    </row>
    <row r="45" spans="2:5">
      <c r="B45" s="85"/>
      <c r="C45" s="85"/>
      <c r="D45" s="85"/>
      <c r="E45" s="85"/>
    </row>
  </sheetData>
  <mergeCells count="13">
    <mergeCell ref="B33:E33"/>
    <mergeCell ref="A3:A4"/>
    <mergeCell ref="B3:B4"/>
    <mergeCell ref="C3:C4"/>
    <mergeCell ref="D3:D4"/>
    <mergeCell ref="E3:E4"/>
    <mergeCell ref="B40:E40"/>
    <mergeCell ref="B34:E34"/>
    <mergeCell ref="B35:E35"/>
    <mergeCell ref="B36:E36"/>
    <mergeCell ref="B37:E37"/>
    <mergeCell ref="B38:E38"/>
    <mergeCell ref="B39:E39"/>
  </mergeCells>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発調契約申込書 </vt:lpstr>
      <vt:lpstr>別紙 </vt:lpstr>
      <vt:lpstr>別紙 (連記式)</vt:lpstr>
      <vt:lpstr>記入例⇒</vt:lpstr>
      <vt:lpstr>申込書記入例</vt:lpstr>
      <vt:lpstr>別紙記入例</vt:lpstr>
      <vt:lpstr>入力禁止文字</vt:lpstr>
      <vt:lpstr>'別紙 (連記式)'!Data</vt:lpstr>
      <vt:lpstr>申込書記入例!Print_Area</vt:lpstr>
      <vt:lpstr>'発調契約申込書 '!Print_Area</vt:lpstr>
      <vt:lpstr>'別紙 '!Print_Area</vt:lpstr>
      <vt:lpstr>'別紙 (連記式)'!Print_Area</vt:lpstr>
      <vt:lpstr>別紙記入例!Print_Area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2016-01-27T10:13:46Z</dcterms:created>
  <dcterms:modified xsi:type="dcterms:W3CDTF">2025-03-27T00:33:53Z</dcterms:modified>
  <cp:category/>
  <cp:contentStatus/>
</cp:coreProperties>
</file>